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355" yWindow="420" windowWidth="10185" windowHeight="11025" tabRatio="658"/>
  </bookViews>
  <sheets>
    <sheet name="LINK" sheetId="15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V704" i="15"/>
  <c r="U704"/>
  <c r="T704"/>
  <c r="V700"/>
  <c r="U700"/>
  <c r="T700"/>
  <c r="V698"/>
  <c r="U698"/>
  <c r="T698"/>
  <c r="V696"/>
  <c r="U696"/>
  <c r="T696"/>
  <c r="V692"/>
  <c r="U692"/>
  <c r="T692"/>
  <c r="V689"/>
  <c r="U689"/>
  <c r="T689"/>
  <c r="V687"/>
  <c r="U687"/>
  <c r="T687"/>
  <c r="V685"/>
  <c r="U685"/>
  <c r="T685"/>
  <c r="V683"/>
  <c r="U683"/>
  <c r="T683"/>
  <c r="V681"/>
  <c r="U681"/>
  <c r="T681"/>
  <c r="V679"/>
  <c r="U679"/>
  <c r="T679"/>
  <c r="V676"/>
  <c r="U676"/>
  <c r="T676"/>
  <c r="V673"/>
  <c r="U673"/>
  <c r="T673"/>
  <c r="V671"/>
  <c r="U671"/>
  <c r="T671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5"/>
  <c r="R624"/>
  <c r="V624" s="1"/>
  <c r="Q624"/>
  <c r="U624" s="1"/>
  <c r="P624"/>
  <c r="T624" s="1"/>
  <c r="J624"/>
  <c r="J623"/>
  <c r="J622"/>
  <c r="R621"/>
  <c r="V621" s="1"/>
  <c r="Q621"/>
  <c r="U621" s="1"/>
  <c r="P621"/>
  <c r="T621" s="1"/>
  <c r="J621"/>
  <c r="J620"/>
  <c r="R619"/>
  <c r="V619" s="1"/>
  <c r="Q619"/>
  <c r="U619" s="1"/>
  <c r="P619"/>
  <c r="T619" s="1"/>
  <c r="J619"/>
  <c r="J618"/>
  <c r="R617"/>
  <c r="V617" s="1"/>
  <c r="Q617"/>
  <c r="U617" s="1"/>
  <c r="P617"/>
  <c r="T617" s="1"/>
  <c r="J617"/>
  <c r="J616"/>
  <c r="V615"/>
  <c r="R615"/>
  <c r="Q615"/>
  <c r="U615" s="1"/>
  <c r="P615"/>
  <c r="T615" s="1"/>
  <c r="J615"/>
  <c r="J614"/>
  <c r="U613"/>
  <c r="R613"/>
  <c r="V613" s="1"/>
  <c r="Q613"/>
  <c r="P613"/>
  <c r="T613" s="1"/>
  <c r="J613"/>
  <c r="J612"/>
  <c r="R611"/>
  <c r="V611" s="1"/>
  <c r="Q611"/>
  <c r="U611" s="1"/>
  <c r="P611"/>
  <c r="T611" s="1"/>
  <c r="J611"/>
  <c r="R610"/>
  <c r="V610" s="1"/>
  <c r="Q610"/>
  <c r="U610"/>
  <c r="P610"/>
  <c r="T610" s="1"/>
  <c r="J610"/>
  <c r="J609"/>
  <c r="R608"/>
  <c r="V608" s="1"/>
  <c r="Q608"/>
  <c r="U608" s="1"/>
  <c r="P608"/>
  <c r="T608" s="1"/>
  <c r="J608"/>
  <c r="J607"/>
  <c r="R606"/>
  <c r="V606" s="1"/>
  <c r="Q606"/>
  <c r="U606" s="1"/>
  <c r="P606"/>
  <c r="T606"/>
  <c r="J606"/>
  <c r="R605"/>
  <c r="V605" s="1"/>
  <c r="Q605"/>
  <c r="U605" s="1"/>
  <c r="P605"/>
  <c r="T605" s="1"/>
  <c r="J605"/>
  <c r="R604"/>
  <c r="V604" s="1"/>
  <c r="Q604"/>
  <c r="U604" s="1"/>
  <c r="P604"/>
  <c r="T604" s="1"/>
  <c r="J604"/>
  <c r="R603"/>
  <c r="V603" s="1"/>
  <c r="Q603"/>
  <c r="U603" s="1"/>
  <c r="P603"/>
  <c r="T603" s="1"/>
  <c r="J603"/>
  <c r="J602"/>
  <c r="R601"/>
  <c r="V601" s="1"/>
  <c r="Q601"/>
  <c r="U601" s="1"/>
  <c r="P601"/>
  <c r="T601" s="1"/>
  <c r="J601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G514"/>
  <c r="F514"/>
  <c r="E514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3"/>
  <c r="J422"/>
  <c r="J421"/>
  <c r="J420"/>
  <c r="J419"/>
  <c r="J418"/>
  <c r="J417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18"/>
  <c r="J317"/>
  <c r="J316"/>
  <c r="J315"/>
  <c r="J314"/>
  <c r="J313"/>
  <c r="J312"/>
  <c r="J311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G201"/>
  <c r="F201"/>
  <c r="G200"/>
  <c r="F200"/>
  <c r="G199"/>
  <c r="F199"/>
  <c r="G198"/>
  <c r="F198"/>
  <c r="G190"/>
  <c r="F190"/>
  <c r="D181"/>
  <c r="D180"/>
  <c r="D179"/>
  <c r="D178"/>
  <c r="D177"/>
  <c r="D176"/>
  <c r="D175"/>
  <c r="D172"/>
  <c r="D171"/>
  <c r="D169"/>
  <c r="D168"/>
  <c r="D167"/>
  <c r="D166"/>
  <c r="D163"/>
  <c r="D162"/>
  <c r="D161"/>
  <c r="D160"/>
  <c r="D159"/>
  <c r="D158"/>
  <c r="D156"/>
  <c r="D155"/>
  <c r="D154"/>
  <c r="D153"/>
  <c r="D152"/>
  <c r="D151"/>
  <c r="D150"/>
  <c r="D149"/>
  <c r="D145"/>
  <c r="D144"/>
  <c r="D143"/>
  <c r="D142"/>
  <c r="D141"/>
  <c r="D140"/>
  <c r="D137"/>
  <c r="D136"/>
  <c r="D135"/>
  <c r="D134"/>
  <c r="D133"/>
  <c r="D132"/>
  <c r="D131"/>
  <c r="D130"/>
  <c r="D129"/>
  <c r="D127"/>
  <c r="D126"/>
  <c r="D125"/>
  <c r="D124"/>
  <c r="D123"/>
  <c r="D122"/>
  <c r="D121"/>
</calcChain>
</file>

<file path=xl/comments1.xml><?xml version="1.0" encoding="utf-8"?>
<comments xmlns="http://schemas.openxmlformats.org/spreadsheetml/2006/main">
  <authors>
    <author>karla.candia</author>
  </authors>
  <commentList>
    <comment ref="E941" authorId="0">
      <text>
        <r>
          <rPr>
            <b/>
            <sz val="8"/>
            <color indexed="81"/>
            <rFont val="Tahoma"/>
            <family val="2"/>
          </rPr>
          <t>karla.candia:</t>
        </r>
        <r>
          <rPr>
            <sz val="8"/>
            <color indexed="81"/>
            <rFont val="Tahoma"/>
            <family val="2"/>
          </rPr>
          <t xml:space="preserve">
Se cuenta como festivo el 17 y 20</t>
        </r>
      </text>
    </comment>
  </commentList>
</comments>
</file>

<file path=xl/sharedStrings.xml><?xml version="1.0" encoding="utf-8"?>
<sst xmlns="http://schemas.openxmlformats.org/spreadsheetml/2006/main" count="1971" uniqueCount="267">
  <si>
    <t>Unidad de Negocio</t>
  </si>
  <si>
    <t>MES</t>
  </si>
  <si>
    <t>UN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</si>
  <si>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</si>
  <si>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</si>
  <si>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</si>
  <si>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</si>
  <si>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</si>
  <si>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</si>
  <si>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</si>
  <si>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</si>
  <si>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</si>
  <si>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</si>
  <si>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</si>
  <si>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Alimentadora 1 (RED, C)</t>
  </si>
  <si>
    <t>Alimentadora 2 (STP, D)</t>
  </si>
  <si>
    <t>Alimentadora 3 (UNI, E)</t>
  </si>
  <si>
    <t>Alimentadora 4 (STP, F)</t>
  </si>
  <si>
    <t>Alimentadora 5 (ARA, G)</t>
  </si>
  <si>
    <t>Alimentadora 6 (CNM, I)</t>
  </si>
  <si>
    <t>Alimentadora 7 (CNM, J)</t>
  </si>
  <si>
    <t>Alimentadora 8 (BGS, B)</t>
  </si>
  <si>
    <t>Troncal 1 (ALS)</t>
  </si>
  <si>
    <t>Troncal 2 (SUB)</t>
  </si>
  <si>
    <t>Troncal 3 (VULE)</t>
  </si>
  <si>
    <t>Troncal 4 (EXP)</t>
  </si>
  <si>
    <t>Troncal 5 (BMT)</t>
  </si>
  <si>
    <t>JULIO</t>
  </si>
  <si>
    <t>Alimentadora 9 (TRA, H)</t>
  </si>
  <si>
    <t>Troncal 3 (BGS)</t>
  </si>
  <si>
    <t>Alimentadora 5 (BGS, G)</t>
  </si>
  <si>
    <t>CANTIDAD DE DÍAS POR TIPO</t>
  </si>
  <si>
    <t>AÑO</t>
  </si>
  <si>
    <t>DIAS LABORALES</t>
  </si>
  <si>
    <t>SÁBADOS</t>
  </si>
  <si>
    <t>DOMINGOS O FESTIVOS</t>
  </si>
  <si>
    <t>Kilómetros 2015</t>
  </si>
  <si>
    <t>Programa</t>
  </si>
  <si>
    <t>Fecha de Inicio</t>
  </si>
  <si>
    <t>Fecha de Término</t>
  </si>
  <si>
    <t>KM LABORAL</t>
  </si>
  <si>
    <t>KM SABADO</t>
  </si>
  <si>
    <t>KM DOMINGO</t>
  </si>
  <si>
    <t>UN1</t>
  </si>
  <si>
    <t>2015 - Enero - 01</t>
  </si>
  <si>
    <t>2015 - Enero - 17</t>
  </si>
  <si>
    <t>2015 - Febrero - 01</t>
  </si>
  <si>
    <t>2015 - Marzo - 01</t>
  </si>
  <si>
    <t>2015 - Junio - 01</t>
  </si>
  <si>
    <t>2015 - Julio - 06</t>
  </si>
  <si>
    <t>2015 - Octubre - 24</t>
  </si>
  <si>
    <t>UN2</t>
  </si>
  <si>
    <t>2015 - Abril - 25</t>
  </si>
  <si>
    <t>2015 - Diciembre - 01</t>
  </si>
  <si>
    <t>UN3</t>
  </si>
  <si>
    <t>UN4</t>
  </si>
  <si>
    <t>UN5</t>
  </si>
  <si>
    <t>2015 - Agosto - 22</t>
  </si>
  <si>
    <t>UN6</t>
  </si>
  <si>
    <t>2015 - Noviembre - 16</t>
  </si>
  <si>
    <t>UN7</t>
  </si>
  <si>
    <t>Kilómetros 2014</t>
  </si>
  <si>
    <t>2014 - Enero - 01</t>
  </si>
  <si>
    <t>2014 - Enero - 18</t>
  </si>
  <si>
    <t>2014 - Febrero - 01</t>
  </si>
  <si>
    <t>2014 - Marzo - 01</t>
  </si>
  <si>
    <t>2014 - Abril - 12</t>
  </si>
  <si>
    <t>2014 - Julio - 05</t>
  </si>
  <si>
    <t>2014 - Septiembre - 22</t>
  </si>
  <si>
    <t>2014 - Noviembre - 28</t>
  </si>
  <si>
    <t>Kilómetros 2013</t>
  </si>
  <si>
    <t>2013 - Enero - 01</t>
  </si>
  <si>
    <t>2013 - Febrero - 04</t>
  </si>
  <si>
    <t>2013 - Febrero - 25</t>
  </si>
  <si>
    <t>2013 - Abril - 08</t>
  </si>
  <si>
    <t>2013 - Abril - 13</t>
  </si>
  <si>
    <t>2013 - Mayo - 13</t>
  </si>
  <si>
    <t>2013 - Julio - 27</t>
  </si>
  <si>
    <t>2013 - Octubre - 05</t>
  </si>
  <si>
    <t>2013 - Enero - 12</t>
  </si>
  <si>
    <t>2013 - Marzo - 19</t>
  </si>
  <si>
    <t>2013 - Junio - 08</t>
  </si>
  <si>
    <t>2014 - Junio - 17</t>
  </si>
  <si>
    <t>2013 - Agosto - 31</t>
  </si>
  <si>
    <t>2013 - Diciembre - 07</t>
  </si>
  <si>
    <t>2013 - Junio - 27</t>
  </si>
  <si>
    <t>solo vel</t>
  </si>
  <si>
    <t>2013 - Septiembre - 07</t>
  </si>
  <si>
    <t>2013 - Junio- 17</t>
  </si>
  <si>
    <t>2013 - Junio- 27</t>
  </si>
  <si>
    <t>2013 - Julio- 27</t>
  </si>
  <si>
    <t>2013 - Agosto- 19</t>
  </si>
  <si>
    <t>Kilómetros 2012</t>
  </si>
  <si>
    <t>∆ Kilómetros Anexo Nº 6 Año 2012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</si>
  <si>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</si>
  <si>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</si>
  <si>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</si>
  <si>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</si>
  <si>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</si>
  <si>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</si>
  <si>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</si>
  <si>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</si>
  <si>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</si>
  <si>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</si>
  <si>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</si>
  <si>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</si>
  <si>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KM LABORAL ANEXO 6</t>
  </si>
  <si>
    <t xml:space="preserve"> KM LABORAL TOTAL</t>
  </si>
  <si>
    <t xml:space="preserve">∆ KM LABORAL PRENOCTURNO </t>
  </si>
  <si>
    <t xml:space="preserve">∆ KM SABADO PRENOCTURNO </t>
  </si>
  <si>
    <t xml:space="preserve">∆ KM DOMINGO PRENOCTURNO </t>
  </si>
  <si>
    <t>1ºTrim Normal</t>
  </si>
  <si>
    <t>1ºTrim Normal (2)</t>
  </si>
  <si>
    <t>1ºTrim  Estival</t>
  </si>
  <si>
    <t>1ºTrim  Estival (2)</t>
  </si>
  <si>
    <t>1ºCuat Normal</t>
  </si>
  <si>
    <t>1ºCuat Estival</t>
  </si>
  <si>
    <t>1ºTrim Estival</t>
  </si>
  <si>
    <t>1ºCuat Estival (2)</t>
  </si>
  <si>
    <t>1ºCuat  Estival</t>
  </si>
  <si>
    <t>1ºCuat  Normal</t>
  </si>
  <si>
    <t>1ºPeriodo Normal</t>
  </si>
  <si>
    <t>1ºPeriodo Estival</t>
  </si>
  <si>
    <t>2012 - Junio - 01</t>
  </si>
  <si>
    <t>2012 - Julio - 01</t>
  </si>
  <si>
    <t>2012-Agosto-11</t>
  </si>
  <si>
    <t>2012-Agosto-25</t>
  </si>
  <si>
    <t>1ºTrim Estival 1</t>
  </si>
  <si>
    <t>1ºTrim Estival 2</t>
  </si>
  <si>
    <t>1ºTrim Normal (3)</t>
  </si>
  <si>
    <t xml:space="preserve">1ºTrim Normal </t>
  </si>
  <si>
    <t xml:space="preserve">1ºTrim Estival </t>
  </si>
  <si>
    <t>1ºTrim Estival (2)</t>
  </si>
  <si>
    <t>2ºTrim</t>
  </si>
  <si>
    <t>U1</t>
  </si>
  <si>
    <t>2012 - Mayo - 01</t>
  </si>
  <si>
    <t>2012 - Junio - 02</t>
  </si>
  <si>
    <t>U1 (ALS)</t>
  </si>
  <si>
    <t>2012-Septiembre-01</t>
  </si>
  <si>
    <t>2012-Octubre-06</t>
  </si>
  <si>
    <t>2012-Noviembre-12</t>
  </si>
  <si>
    <t>U2 (SUB)</t>
  </si>
  <si>
    <t>2012 - Abril - 01</t>
  </si>
  <si>
    <t>U3 (VULE)</t>
  </si>
  <si>
    <t>2012 - Junio - 16</t>
  </si>
  <si>
    <t>2012 - Julio - 22</t>
  </si>
  <si>
    <t>U4 (EXP)</t>
  </si>
  <si>
    <t>U5 (BMT)</t>
  </si>
  <si>
    <t>2012 - Abril - 28</t>
  </si>
  <si>
    <t>U6</t>
  </si>
  <si>
    <t>U7</t>
  </si>
  <si>
    <t>Kilómetros 2011</t>
  </si>
  <si>
    <t>1ºSem Normal</t>
  </si>
  <si>
    <t>1ºSem Estival</t>
  </si>
  <si>
    <t>1ºSem Normal (2)</t>
  </si>
  <si>
    <t xml:space="preserve">2ºSem </t>
  </si>
  <si>
    <t>2ºSem (2)</t>
  </si>
  <si>
    <t>2ºSem (3)</t>
  </si>
  <si>
    <t xml:space="preserve">2ºCuat </t>
  </si>
  <si>
    <t>3°Cuat</t>
  </si>
  <si>
    <t>3°Cuat (2)</t>
  </si>
  <si>
    <t>1ºSem Estival (2)</t>
  </si>
  <si>
    <t>1ºSem Normal (3)</t>
  </si>
  <si>
    <t>1ºSem Normal (4)</t>
  </si>
  <si>
    <t>Alimentadora 8 (RED, B)</t>
  </si>
  <si>
    <t>1ºTrim Estival (3)</t>
  </si>
  <si>
    <t xml:space="preserve">2ºTrim </t>
  </si>
  <si>
    <t>2ºTrim  (2)</t>
  </si>
  <si>
    <t>2ºTrim  (3)</t>
  </si>
  <si>
    <t>3°Trim</t>
  </si>
  <si>
    <t>4°Trim</t>
  </si>
  <si>
    <t>4°Trim (2)</t>
  </si>
  <si>
    <t>3°Trim (2)</t>
  </si>
  <si>
    <t>3°Trim (3)</t>
  </si>
  <si>
    <t xml:space="preserve">2°Trim </t>
  </si>
  <si>
    <t>2°Trim (2)</t>
  </si>
  <si>
    <t>1ºTrim Estival (1)</t>
  </si>
  <si>
    <t>Kilómetros 15º P.O. y sus modificaciones</t>
  </si>
  <si>
    <t>15º</t>
  </si>
  <si>
    <t>15º (2)</t>
  </si>
  <si>
    <t>15º (3)</t>
  </si>
  <si>
    <t>Kilómetros 14º P.O. y sus modificaciones</t>
  </si>
  <si>
    <t>14º</t>
  </si>
  <si>
    <t>14º (2)</t>
  </si>
  <si>
    <t>14º (3)</t>
  </si>
  <si>
    <t>14º (4)</t>
  </si>
  <si>
    <t>14º (5)</t>
  </si>
  <si>
    <t>Kilómetros 13º P.O. y sus modificaciones</t>
  </si>
  <si>
    <t>13º Estival</t>
  </si>
  <si>
    <t>13º Normal</t>
  </si>
  <si>
    <t>13º Normal (2)</t>
  </si>
  <si>
    <t>13º Normal (3)</t>
  </si>
  <si>
    <t xml:space="preserve">13º </t>
  </si>
  <si>
    <t>13º (2)</t>
  </si>
  <si>
    <t>13º Normal (4)</t>
  </si>
  <si>
    <t>12º Normal (7)</t>
  </si>
  <si>
    <t>Kilómetros 12º P.O.  y sus modificaciones</t>
  </si>
  <si>
    <t>12º Normal</t>
  </si>
  <si>
    <t>12º Normal (2)</t>
  </si>
  <si>
    <t>12º Estival</t>
  </si>
  <si>
    <t>12º Estival (2)</t>
  </si>
  <si>
    <t>12º Normal (3)</t>
  </si>
  <si>
    <t>12º Normal (4)</t>
  </si>
  <si>
    <t>12º Normal (5)</t>
  </si>
  <si>
    <t>12º Normal (6)</t>
  </si>
  <si>
    <t>12º Normal (8)</t>
  </si>
  <si>
    <t>Kilómetros 11º P.O.  y sus modificaciones</t>
  </si>
  <si>
    <t>11º</t>
  </si>
  <si>
    <t>11º(2)</t>
  </si>
  <si>
    <t>Kilómetros 10º P.O. y sus modificaciones</t>
  </si>
  <si>
    <t>Kilómetros 10º P.O. BASE</t>
  </si>
  <si>
    <t>10º</t>
  </si>
  <si>
    <t>10º(2)</t>
  </si>
  <si>
    <t>10º(3)</t>
  </si>
  <si>
    <t>Kilómetros 9º P.O. y sus modificaciones</t>
  </si>
  <si>
    <t>9º Estival</t>
  </si>
  <si>
    <t>9º Normal</t>
  </si>
  <si>
    <t>9º Normal (2)</t>
  </si>
  <si>
    <t>9º Estival (2)</t>
  </si>
  <si>
    <t>9º Normal (3)</t>
  </si>
  <si>
    <t>Kilómetros 8º P.O. y sus modificaciones</t>
  </si>
  <si>
    <t>Kilómetros 8º P.O. Base</t>
  </si>
  <si>
    <t>8º Normal</t>
  </si>
  <si>
    <t>8º Estival</t>
  </si>
  <si>
    <t>8º Normal (2)</t>
  </si>
  <si>
    <t>8º Estival (2)</t>
  </si>
  <si>
    <t>8º Estival (3)</t>
  </si>
  <si>
    <t>Kilómetros 7º P.O.  y sus modificaciones</t>
  </si>
  <si>
    <t>7º</t>
  </si>
  <si>
    <t xml:space="preserve">7º </t>
  </si>
  <si>
    <t>7º (2)</t>
  </si>
  <si>
    <t>7º (3)</t>
  </si>
  <si>
    <t>Kilómetros 6º P.O. y sus modificaciones</t>
  </si>
  <si>
    <t>6º</t>
  </si>
  <si>
    <t>6º (0)</t>
  </si>
  <si>
    <t>6º (1)</t>
  </si>
  <si>
    <t>Kilómetros 5º P.O. y sus modificaciones</t>
  </si>
  <si>
    <t>5º estival</t>
  </si>
  <si>
    <t>5º normal</t>
  </si>
  <si>
    <t>5º normal 1</t>
  </si>
  <si>
    <t>5º normal 2</t>
  </si>
  <si>
    <t>5º normal 3</t>
  </si>
  <si>
    <t>5º NORMAL 1</t>
  </si>
  <si>
    <t>5º NORMAL 2</t>
  </si>
  <si>
    <t>5º NORMAL 3</t>
  </si>
  <si>
    <t>Kilómetros 4º P.O. y sus modificaciones</t>
  </si>
  <si>
    <t>4º 1-1</t>
  </si>
  <si>
    <t>4º 1-2</t>
  </si>
  <si>
    <t>4º 2</t>
  </si>
  <si>
    <t>4º 3</t>
  </si>
  <si>
    <t>4º 1</t>
  </si>
  <si>
    <t>4º 0</t>
  </si>
  <si>
    <t>4º 2-1</t>
  </si>
  <si>
    <t>4º 2-2</t>
  </si>
  <si>
    <t>4º 3 - 1</t>
  </si>
  <si>
    <t>4º3 - 2</t>
  </si>
  <si>
    <t>4º 1-3</t>
  </si>
  <si>
    <t>4º 3-1</t>
  </si>
  <si>
    <t>4º 3-2</t>
  </si>
  <si>
    <t>Kilómetros 3º P.O. y sus modificaciones y extensiones</t>
  </si>
  <si>
    <t>3º</t>
  </si>
  <si>
    <t>3º Modificado</t>
  </si>
  <si>
    <t>∆ Km producto de la existencia del periodo prenocturno. Corresponde a kilómetros incorporados en el cálculo diario, pero que no existirían sin la implementación de la modificación contractual. Es decir, la cifra es la diferencia entre los kilómetros prenocturnos y los que debía recorrer como nocturnos en el mismo horario.</t>
  </si>
  <si>
    <t xml:space="preserve">Kilómetros 2º P.O. </t>
  </si>
  <si>
    <t>2º</t>
  </si>
  <si>
    <t xml:space="preserve">Kilómetros 1º P.O. </t>
  </si>
  <si>
    <t>1º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</si>
</sst>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#,##0.00\ &quot;€&quot;"/>
    <numFmt numFmtId="168" formatCode="0.0%"/>
    <numFmt numFmtId="169" formatCode="#,##0.000"/>
    <numFmt numFmtId="170" formatCode="0.000%"/>
    <numFmt numFmtId="171" formatCode="#,##0.0000"/>
    <numFmt numFmtId="172" formatCode="0.0"/>
  </numFmts>
  <fonts count="3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1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660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9">
    <xf numFmtId="0" fontId="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1" fillId="0" borderId="0" applyNumberFormat="0" applyFont="0" applyFill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21" fillId="8" borderId="0" applyNumberFormat="0" applyBorder="0" applyAlignment="0">
      <protection locked="0"/>
    </xf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2" fillId="3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>
      <alignment vertical="top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21" fillId="0" borderId="0"/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>
      <alignment vertical="top"/>
    </xf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>
      <alignment vertical="top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>
      <alignment vertical="top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21" fillId="23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50">
    <xf numFmtId="0" fontId="0" fillId="0" borderId="0" xfId="0">
      <alignment vertical="top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0" fontId="22" fillId="0" borderId="0" xfId="0" applyFont="1" applyFill="1" applyBorder="1" applyAlignment="1">
      <alignment horizontal="left"/>
    </xf>
    <xf numFmtId="3" fontId="2" fillId="0" borderId="23" xfId="0" applyNumberFormat="1" applyFont="1" applyFill="1" applyBorder="1" applyAlignment="1">
      <alignment horizontal="left" wrapText="1"/>
    </xf>
    <xf numFmtId="0" fontId="22" fillId="0" borderId="35" xfId="0" applyFont="1" applyFill="1" applyBorder="1" applyAlignment="1">
      <alignment horizontal="left" wrapText="1"/>
    </xf>
    <xf numFmtId="3" fontId="1" fillId="40" borderId="10" xfId="210" applyNumberFormat="1" applyFont="1" applyFill="1" applyBorder="1" applyAlignment="1"/>
    <xf numFmtId="3" fontId="31" fillId="40" borderId="10" xfId="0" applyNumberFormat="1" applyFont="1" applyFill="1" applyBorder="1" applyAlignment="1">
      <alignment horizontal="left"/>
    </xf>
    <xf numFmtId="14" fontId="1" fillId="40" borderId="10" xfId="210" applyNumberFormat="1" applyFont="1" applyFill="1" applyBorder="1" applyAlignment="1"/>
    <xf numFmtId="14" fontId="1" fillId="40" borderId="10" xfId="210" applyNumberFormat="1" applyFont="1" applyFill="1" applyBorder="1" applyAlignment="1"/>
    <xf numFmtId="3" fontId="1" fillId="41" borderId="10" xfId="210" applyNumberFormat="1" applyFont="1" applyFill="1" applyBorder="1" applyAlignment="1"/>
    <xf numFmtId="3" fontId="31" fillId="41" borderId="10" xfId="0" applyNumberFormat="1" applyFont="1" applyFill="1" applyBorder="1" applyAlignment="1">
      <alignment horizontal="left"/>
    </xf>
    <xf numFmtId="14" fontId="1" fillId="41" borderId="10" xfId="210" applyNumberFormat="1" applyFont="1" applyFill="1" applyBorder="1" applyAlignment="1"/>
    <xf numFmtId="172" fontId="0" fillId="0" borderId="0" xfId="0" applyNumberFormat="1" applyAlignment="1">
      <alignment horizontal="left"/>
    </xf>
    <xf numFmtId="3" fontId="1" fillId="42" borderId="10" xfId="210" applyNumberFormat="1" applyFont="1" applyFill="1" applyBorder="1" applyAlignment="1"/>
    <xf numFmtId="3" fontId="31" fillId="42" borderId="10" xfId="0" applyNumberFormat="1" applyFont="1" applyFill="1" applyBorder="1" applyAlignment="1">
      <alignment horizontal="left"/>
    </xf>
    <xf numFmtId="14" fontId="1" fillId="42" borderId="10" xfId="210" applyNumberFormat="1" applyFont="1" applyFill="1" applyBorder="1" applyAlignment="1"/>
    <xf numFmtId="14" fontId="1" fillId="43" borderId="10" xfId="210" applyNumberFormat="1" applyFont="1" applyFill="1" applyBorder="1" applyAlignment="1"/>
    <xf numFmtId="3" fontId="1" fillId="43" borderId="10" xfId="210" applyNumberFormat="1" applyFont="1" applyFill="1" applyBorder="1" applyAlignment="1"/>
    <xf numFmtId="3" fontId="1" fillId="29" borderId="10" xfId="210" applyNumberFormat="1" applyFont="1" applyFill="1" applyBorder="1" applyAlignment="1"/>
    <xf numFmtId="14" fontId="1" fillId="29" borderId="10" xfId="210" applyNumberFormat="1" applyFont="1" applyFill="1" applyBorder="1" applyAlignment="1"/>
    <xf numFmtId="3" fontId="0" fillId="29" borderId="10" xfId="210" applyNumberFormat="1" applyFont="1" applyFill="1" applyBorder="1" applyAlignment="1"/>
    <xf numFmtId="14" fontId="1" fillId="44" borderId="10" xfId="210" applyNumberFormat="1" applyFont="1" applyFill="1" applyBorder="1" applyAlignment="1"/>
    <xf numFmtId="3" fontId="1" fillId="44" borderId="10" xfId="210" applyNumberFormat="1" applyFont="1" applyFill="1" applyBorder="1" applyAlignment="1"/>
    <xf numFmtId="14" fontId="1" fillId="45" borderId="10" xfId="210" applyNumberFormat="1" applyFont="1" applyFill="1" applyBorder="1" applyAlignment="1"/>
    <xf numFmtId="3" fontId="31" fillId="45" borderId="10" xfId="0" applyNumberFormat="1" applyFont="1" applyFill="1" applyBorder="1" applyAlignment="1">
      <alignment horizontal="left"/>
    </xf>
    <xf numFmtId="3" fontId="1" fillId="45" borderId="10" xfId="0" applyNumberFormat="1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Fill="1" applyAlignment="1"/>
    <xf numFmtId="14" fontId="1" fillId="0" borderId="0" xfId="210" applyNumberFormat="1" applyFont="1" applyFill="1" applyBorder="1" applyAlignment="1"/>
    <xf numFmtId="3" fontId="3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/>
    <xf numFmtId="0" fontId="0" fillId="0" borderId="0" xfId="0" applyNumberFormat="1" applyAlignment="1"/>
    <xf numFmtId="3" fontId="1" fillId="40" borderId="10" xfId="0" applyNumberFormat="1" applyFont="1" applyFill="1" applyBorder="1" applyAlignment="1">
      <alignment horizontal="left"/>
    </xf>
    <xf numFmtId="3" fontId="0" fillId="40" borderId="10" xfId="0" applyNumberFormat="1" applyFill="1" applyBorder="1" applyAlignment="1">
      <alignment horizontal="left"/>
    </xf>
    <xf numFmtId="3" fontId="1" fillId="41" borderId="10" xfId="0" applyNumberFormat="1" applyFont="1" applyFill="1" applyBorder="1" applyAlignment="1">
      <alignment horizontal="left"/>
    </xf>
    <xf numFmtId="3" fontId="0" fillId="41" borderId="10" xfId="0" applyNumberFormat="1" applyFill="1" applyBorder="1" applyAlignment="1">
      <alignment horizontal="left"/>
    </xf>
    <xf numFmtId="0" fontId="0" fillId="45" borderId="0" xfId="0" applyFill="1" applyAlignment="1">
      <alignment horizontal="left"/>
    </xf>
    <xf numFmtId="3" fontId="1" fillId="42" borderId="1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/>
    </xf>
    <xf numFmtId="0" fontId="0" fillId="0" borderId="0" xfId="0" applyBorder="1" applyAlignment="1"/>
    <xf numFmtId="1" fontId="0" fillId="0" borderId="0" xfId="0" applyNumberFormat="1" applyBorder="1" applyAlignment="1"/>
    <xf numFmtId="0" fontId="0" fillId="0" borderId="0" xfId="0" applyFill="1" applyBorder="1" applyAlignment="1"/>
    <xf numFmtId="3" fontId="0" fillId="0" borderId="0" xfId="0" applyNumberFormat="1" applyFill="1" applyBorder="1" applyAlignment="1"/>
    <xf numFmtId="1" fontId="0" fillId="0" borderId="0" xfId="0" applyNumberFormat="1" applyFill="1" applyBorder="1" applyAlignment="1"/>
    <xf numFmtId="0" fontId="23" fillId="27" borderId="36" xfId="0" applyFont="1" applyFill="1" applyBorder="1" applyAlignment="1">
      <alignment horizontal="left"/>
    </xf>
    <xf numFmtId="0" fontId="23" fillId="27" borderId="37" xfId="0" applyFont="1" applyFill="1" applyBorder="1" applyAlignment="1">
      <alignment horizontal="left"/>
    </xf>
    <xf numFmtId="3" fontId="1" fillId="27" borderId="37" xfId="0" applyNumberFormat="1" applyFont="1" applyFill="1" applyBorder="1" applyAlignment="1">
      <alignment horizontal="left"/>
    </xf>
    <xf numFmtId="3" fontId="1" fillId="27" borderId="38" xfId="0" applyNumberFormat="1" applyFont="1" applyFill="1" applyBorder="1" applyAlignment="1">
      <alignment horizontal="left"/>
    </xf>
    <xf numFmtId="3" fontId="0" fillId="0" borderId="0" xfId="0" applyNumberFormat="1" applyBorder="1" applyAlignment="1"/>
    <xf numFmtId="16" fontId="23" fillId="27" borderId="30" xfId="0" applyNumberFormat="1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/>
    </xf>
    <xf numFmtId="3" fontId="1" fillId="0" borderId="10" xfId="0" applyNumberFormat="1" applyFont="1" applyFill="1" applyBorder="1" applyAlignment="1">
      <alignment horizontal="left"/>
    </xf>
    <xf numFmtId="3" fontId="0" fillId="0" borderId="10" xfId="0" applyNumberFormat="1" applyBorder="1" applyAlignment="1">
      <alignment horizontal="left"/>
    </xf>
    <xf numFmtId="0" fontId="24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24" fillId="0" borderId="0" xfId="0" applyFont="1" applyFill="1" applyBorder="1" applyAlignment="1">
      <alignment wrapText="1"/>
    </xf>
    <xf numFmtId="0" fontId="22" fillId="0" borderId="0" xfId="0" applyFont="1" applyFill="1" applyBorder="1" applyAlignment="1"/>
    <xf numFmtId="0" fontId="22" fillId="0" borderId="10" xfId="0" applyFont="1" applyFill="1" applyBorder="1" applyAlignment="1">
      <alignment horizontal="left" wrapText="1"/>
    </xf>
    <xf numFmtId="0" fontId="22" fillId="0" borderId="39" xfId="0" applyFont="1" applyFill="1" applyBorder="1" applyAlignment="1">
      <alignment horizontal="left" wrapText="1"/>
    </xf>
    <xf numFmtId="0" fontId="22" fillId="0" borderId="40" xfId="0" applyFont="1" applyFill="1" applyBorder="1" applyAlignment="1">
      <alignment horizontal="left" wrapText="1"/>
    </xf>
    <xf numFmtId="0" fontId="22" fillId="0" borderId="41" xfId="0" applyFont="1" applyFill="1" applyBorder="1" applyAlignment="1">
      <alignment horizontal="left" wrapText="1"/>
    </xf>
    <xf numFmtId="3" fontId="1" fillId="25" borderId="10" xfId="0" applyNumberFormat="1" applyFont="1" applyFill="1" applyBorder="1" applyAlignment="1">
      <alignment horizontal="left"/>
    </xf>
    <xf numFmtId="14" fontId="1" fillId="25" borderId="10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4" fontId="1" fillId="25" borderId="10" xfId="0" applyNumberFormat="1" applyFont="1" applyFill="1" applyBorder="1" applyAlignment="1">
      <alignment horizontal="left"/>
    </xf>
    <xf numFmtId="3" fontId="1" fillId="25" borderId="16" xfId="0" applyNumberFormat="1" applyFont="1" applyFill="1" applyBorder="1" applyAlignment="1">
      <alignment horizontal="left"/>
    </xf>
    <xf numFmtId="3" fontId="1" fillId="25" borderId="17" xfId="0" applyNumberFormat="1" applyFont="1" applyFill="1" applyBorder="1" applyAlignment="1">
      <alignment horizontal="left"/>
    </xf>
    <xf numFmtId="3" fontId="1" fillId="25" borderId="18" xfId="0" applyNumberFormat="1" applyFont="1" applyFill="1" applyBorder="1" applyAlignment="1">
      <alignment horizontal="left"/>
    </xf>
    <xf numFmtId="9" fontId="0" fillId="0" borderId="0" xfId="410" applyFont="1" applyFill="1"/>
    <xf numFmtId="168" fontId="0" fillId="0" borderId="0" xfId="410" applyNumberFormat="1" applyFont="1" applyFill="1"/>
    <xf numFmtId="3" fontId="1" fillId="46" borderId="10" xfId="0" applyNumberFormat="1" applyFont="1" applyFill="1" applyBorder="1" applyAlignment="1">
      <alignment horizontal="left"/>
    </xf>
    <xf numFmtId="3" fontId="1" fillId="25" borderId="29" xfId="0" applyNumberFormat="1" applyFont="1" applyFill="1" applyBorder="1" applyAlignment="1">
      <alignment horizontal="left"/>
    </xf>
    <xf numFmtId="3" fontId="1" fillId="25" borderId="30" xfId="0" applyNumberFormat="1" applyFont="1" applyFill="1" applyBorder="1" applyAlignment="1">
      <alignment horizontal="left"/>
    </xf>
    <xf numFmtId="3" fontId="1" fillId="25" borderId="31" xfId="0" applyNumberFormat="1" applyFont="1" applyFill="1" applyBorder="1" applyAlignment="1">
      <alignment horizontal="left"/>
    </xf>
    <xf numFmtId="3" fontId="1" fillId="24" borderId="10" xfId="0" applyNumberFormat="1" applyFont="1" applyFill="1" applyBorder="1" applyAlignment="1">
      <alignment horizontal="left"/>
    </xf>
    <xf numFmtId="14" fontId="1" fillId="24" borderId="10" xfId="0" applyNumberFormat="1" applyFont="1" applyFill="1" applyBorder="1" applyAlignment="1">
      <alignment horizontal="left"/>
    </xf>
    <xf numFmtId="3" fontId="1" fillId="24" borderId="20" xfId="0" applyNumberFormat="1" applyFont="1" applyFill="1" applyBorder="1" applyAlignment="1">
      <alignment horizontal="left"/>
    </xf>
    <xf numFmtId="3" fontId="1" fillId="24" borderId="21" xfId="0" applyNumberFormat="1" applyFont="1" applyFill="1" applyBorder="1" applyAlignment="1">
      <alignment horizontal="left"/>
    </xf>
    <xf numFmtId="3" fontId="1" fillId="30" borderId="10" xfId="0" applyNumberFormat="1" applyFont="1" applyFill="1" applyBorder="1" applyAlignment="1">
      <alignment horizontal="left"/>
    </xf>
    <xf numFmtId="14" fontId="1" fillId="30" borderId="10" xfId="0" applyNumberFormat="1" applyFont="1" applyFill="1" applyBorder="1" applyAlignment="1">
      <alignment horizontal="left"/>
    </xf>
    <xf numFmtId="4" fontId="1" fillId="30" borderId="10" xfId="0" applyNumberFormat="1" applyFont="1" applyFill="1" applyBorder="1" applyAlignment="1">
      <alignment horizontal="left"/>
    </xf>
    <xf numFmtId="3" fontId="1" fillId="30" borderId="20" xfId="0" applyNumberFormat="1" applyFont="1" applyFill="1" applyBorder="1" applyAlignment="1">
      <alignment horizontal="left"/>
    </xf>
    <xf numFmtId="3" fontId="1" fillId="30" borderId="21" xfId="0" applyNumberFormat="1" applyFont="1" applyFill="1" applyBorder="1" applyAlignment="1">
      <alignment horizontal="left"/>
    </xf>
    <xf numFmtId="3" fontId="1" fillId="31" borderId="10" xfId="0" applyNumberFormat="1" applyFont="1" applyFill="1" applyBorder="1" applyAlignment="1">
      <alignment horizontal="left"/>
    </xf>
    <xf numFmtId="14" fontId="1" fillId="31" borderId="10" xfId="0" applyNumberFormat="1" applyFont="1" applyFill="1" applyBorder="1" applyAlignment="1">
      <alignment horizontal="left"/>
    </xf>
    <xf numFmtId="3" fontId="1" fillId="31" borderId="20" xfId="0" applyNumberFormat="1" applyFont="1" applyFill="1" applyBorder="1" applyAlignment="1">
      <alignment horizontal="left"/>
    </xf>
    <xf numFmtId="3" fontId="1" fillId="31" borderId="21" xfId="0" applyNumberFormat="1" applyFont="1" applyFill="1" applyBorder="1" applyAlignment="1">
      <alignment horizontal="left"/>
    </xf>
    <xf numFmtId="3" fontId="1" fillId="47" borderId="10" xfId="0" applyNumberFormat="1" applyFont="1" applyFill="1" applyBorder="1" applyAlignment="1">
      <alignment horizontal="left"/>
    </xf>
    <xf numFmtId="3" fontId="1" fillId="32" borderId="10" xfId="0" applyNumberFormat="1" applyFont="1" applyFill="1" applyBorder="1" applyAlignment="1">
      <alignment horizontal="left"/>
    </xf>
    <xf numFmtId="14" fontId="1" fillId="32" borderId="10" xfId="0" applyNumberFormat="1" applyFont="1" applyFill="1" applyBorder="1" applyAlignment="1">
      <alignment horizontal="left"/>
    </xf>
    <xf numFmtId="3" fontId="1" fillId="32" borderId="20" xfId="0" applyNumberFormat="1" applyFont="1" applyFill="1" applyBorder="1" applyAlignment="1">
      <alignment horizontal="left"/>
    </xf>
    <xf numFmtId="3" fontId="1" fillId="32" borderId="21" xfId="0" applyNumberFormat="1" applyFont="1" applyFill="1" applyBorder="1" applyAlignment="1">
      <alignment horizontal="left"/>
    </xf>
    <xf numFmtId="0" fontId="31" fillId="0" borderId="0" xfId="0" applyFont="1" applyAlignment="1">
      <alignment horizontal="left"/>
    </xf>
    <xf numFmtId="3" fontId="0" fillId="32" borderId="10" xfId="0" applyNumberFormat="1" applyFill="1" applyBorder="1" applyAlignment="1">
      <alignment horizontal="left"/>
    </xf>
    <xf numFmtId="14" fontId="1" fillId="27" borderId="10" xfId="0" applyNumberFormat="1" applyFont="1" applyFill="1" applyBorder="1" applyAlignment="1">
      <alignment horizontal="left"/>
    </xf>
    <xf numFmtId="3" fontId="1" fillId="27" borderId="20" xfId="0" applyNumberFormat="1" applyFont="1" applyFill="1" applyBorder="1" applyAlignment="1">
      <alignment horizontal="left"/>
    </xf>
    <xf numFmtId="3" fontId="1" fillId="27" borderId="21" xfId="0" applyNumberFormat="1" applyFont="1" applyFill="1" applyBorder="1" applyAlignment="1">
      <alignment horizontal="left"/>
    </xf>
    <xf numFmtId="3" fontId="1" fillId="29" borderId="10" xfId="0" applyNumberFormat="1" applyFont="1" applyFill="1" applyBorder="1" applyAlignment="1">
      <alignment horizontal="left"/>
    </xf>
    <xf numFmtId="14" fontId="1" fillId="29" borderId="10" xfId="0" applyNumberFormat="1" applyFont="1" applyFill="1" applyBorder="1" applyAlignment="1">
      <alignment horizontal="left"/>
    </xf>
    <xf numFmtId="3" fontId="1" fillId="29" borderId="20" xfId="0" applyNumberFormat="1" applyFont="1" applyFill="1" applyBorder="1" applyAlignment="1">
      <alignment horizontal="left"/>
    </xf>
    <xf numFmtId="3" fontId="1" fillId="29" borderId="21" xfId="0" applyNumberFormat="1" applyFont="1" applyFill="1" applyBorder="1" applyAlignment="1">
      <alignment horizontal="left"/>
    </xf>
    <xf numFmtId="3" fontId="1" fillId="48" borderId="10" xfId="0" applyNumberFormat="1" applyFont="1" applyFill="1" applyBorder="1" applyAlignment="1">
      <alignment horizontal="left"/>
    </xf>
    <xf numFmtId="14" fontId="1" fillId="26" borderId="10" xfId="0" applyNumberFormat="1" applyFont="1" applyFill="1" applyBorder="1" applyAlignment="1">
      <alignment horizontal="left"/>
    </xf>
    <xf numFmtId="3" fontId="1" fillId="26" borderId="20" xfId="0" applyNumberFormat="1" applyFont="1" applyFill="1" applyBorder="1" applyAlignment="1">
      <alignment horizontal="left"/>
    </xf>
    <xf numFmtId="3" fontId="1" fillId="26" borderId="21" xfId="0" applyNumberFormat="1" applyFont="1" applyFill="1" applyBorder="1" applyAlignment="1">
      <alignment horizontal="left"/>
    </xf>
    <xf numFmtId="3" fontId="1" fillId="33" borderId="10" xfId="0" applyNumberFormat="1" applyFont="1" applyFill="1" applyBorder="1" applyAlignment="1">
      <alignment horizontal="left"/>
    </xf>
    <xf numFmtId="14" fontId="1" fillId="33" borderId="10" xfId="0" applyNumberFormat="1" applyFont="1" applyFill="1" applyBorder="1" applyAlignment="1">
      <alignment horizontal="left"/>
    </xf>
    <xf numFmtId="4" fontId="1" fillId="33" borderId="10" xfId="0" applyNumberFormat="1" applyFont="1" applyFill="1" applyBorder="1" applyAlignment="1">
      <alignment horizontal="left"/>
    </xf>
    <xf numFmtId="3" fontId="1" fillId="33" borderId="20" xfId="0" applyNumberFormat="1" applyFont="1" applyFill="1" applyBorder="1" applyAlignment="1">
      <alignment horizontal="left"/>
    </xf>
    <xf numFmtId="3" fontId="1" fillId="33" borderId="21" xfId="0" applyNumberFormat="1" applyFont="1" applyFill="1" applyBorder="1" applyAlignment="1">
      <alignment horizontal="left"/>
    </xf>
    <xf numFmtId="3" fontId="22" fillId="0" borderId="0" xfId="0" applyNumberFormat="1" applyFont="1" applyFill="1" applyBorder="1" applyAlignment="1"/>
    <xf numFmtId="3" fontId="0" fillId="33" borderId="10" xfId="0" applyNumberFormat="1" applyFill="1" applyBorder="1" applyAlignment="1">
      <alignment horizontal="left"/>
    </xf>
    <xf numFmtId="3" fontId="1" fillId="34" borderId="10" xfId="0" applyNumberFormat="1" applyFont="1" applyFill="1" applyBorder="1" applyAlignment="1">
      <alignment horizontal="left"/>
    </xf>
    <xf numFmtId="14" fontId="1" fillId="34" borderId="10" xfId="0" applyNumberFormat="1" applyFont="1" applyFill="1" applyBorder="1" applyAlignment="1">
      <alignment horizontal="left"/>
    </xf>
    <xf numFmtId="4" fontId="1" fillId="34" borderId="10" xfId="0" applyNumberFormat="1" applyFont="1" applyFill="1" applyBorder="1" applyAlignment="1">
      <alignment horizontal="left"/>
    </xf>
    <xf numFmtId="3" fontId="1" fillId="34" borderId="20" xfId="0" applyNumberFormat="1" applyFont="1" applyFill="1" applyBorder="1" applyAlignment="1">
      <alignment horizontal="left"/>
    </xf>
    <xf numFmtId="3" fontId="1" fillId="34" borderId="21" xfId="0" applyNumberFormat="1" applyFont="1" applyFill="1" applyBorder="1" applyAlignment="1">
      <alignment horizontal="left"/>
    </xf>
    <xf numFmtId="3" fontId="0" fillId="0" borderId="0" xfId="0" applyNumberFormat="1" applyAlignment="1"/>
    <xf numFmtId="3" fontId="0" fillId="34" borderId="10" xfId="0" applyNumberFormat="1" applyFill="1" applyBorder="1" applyAlignment="1">
      <alignment horizontal="left"/>
    </xf>
    <xf numFmtId="3" fontId="1" fillId="35" borderId="10" xfId="0" applyNumberFormat="1" applyFont="1" applyFill="1" applyBorder="1" applyAlignment="1">
      <alignment horizontal="left"/>
    </xf>
    <xf numFmtId="14" fontId="1" fillId="35" borderId="10" xfId="0" applyNumberFormat="1" applyFont="1" applyFill="1" applyBorder="1" applyAlignment="1">
      <alignment horizontal="left"/>
    </xf>
    <xf numFmtId="4" fontId="1" fillId="35" borderId="10" xfId="0" applyNumberFormat="1" applyFont="1" applyFill="1" applyBorder="1" applyAlignment="1">
      <alignment horizontal="left"/>
    </xf>
    <xf numFmtId="3" fontId="1" fillId="35" borderId="20" xfId="0" applyNumberFormat="1" applyFont="1" applyFill="1" applyBorder="1" applyAlignment="1">
      <alignment horizontal="left"/>
    </xf>
    <xf numFmtId="3" fontId="1" fillId="35" borderId="21" xfId="0" applyNumberFormat="1" applyFont="1" applyFill="1" applyBorder="1" applyAlignment="1">
      <alignment horizontal="left"/>
    </xf>
    <xf numFmtId="3" fontId="31" fillId="35" borderId="10" xfId="0" applyNumberFormat="1" applyFont="1" applyFill="1" applyBorder="1" applyAlignment="1">
      <alignment horizontal="left"/>
    </xf>
    <xf numFmtId="14" fontId="31" fillId="35" borderId="10" xfId="0" applyNumberFormat="1" applyFont="1" applyFill="1" applyBorder="1" applyAlignment="1">
      <alignment horizontal="left"/>
    </xf>
    <xf numFmtId="4" fontId="32" fillId="35" borderId="10" xfId="0" applyNumberFormat="1" applyFont="1" applyFill="1" applyBorder="1" applyAlignment="1">
      <alignment horizontal="left"/>
    </xf>
    <xf numFmtId="3" fontId="0" fillId="35" borderId="10" xfId="0" applyNumberFormat="1" applyFont="1" applyFill="1" applyBorder="1" applyAlignment="1">
      <alignment horizontal="left"/>
    </xf>
    <xf numFmtId="14" fontId="0" fillId="35" borderId="10" xfId="0" applyNumberFormat="1" applyFont="1" applyFill="1" applyBorder="1" applyAlignment="1">
      <alignment horizontal="left"/>
    </xf>
    <xf numFmtId="3" fontId="1" fillId="36" borderId="10" xfId="0" applyNumberFormat="1" applyFont="1" applyFill="1" applyBorder="1" applyAlignment="1">
      <alignment horizontal="left"/>
    </xf>
    <xf numFmtId="14" fontId="1" fillId="36" borderId="10" xfId="0" applyNumberFormat="1" applyFont="1" applyFill="1" applyBorder="1" applyAlignment="1">
      <alignment horizontal="left"/>
    </xf>
    <xf numFmtId="4" fontId="1" fillId="36" borderId="10" xfId="0" applyNumberFormat="1" applyFont="1" applyFill="1" applyBorder="1" applyAlignment="1">
      <alignment horizontal="left"/>
    </xf>
    <xf numFmtId="3" fontId="1" fillId="36" borderId="20" xfId="0" applyNumberFormat="1" applyFont="1" applyFill="1" applyBorder="1" applyAlignment="1">
      <alignment horizontal="left"/>
    </xf>
    <xf numFmtId="3" fontId="1" fillId="36" borderId="21" xfId="0" applyNumberFormat="1" applyFont="1" applyFill="1" applyBorder="1" applyAlignment="1">
      <alignment horizontal="left"/>
    </xf>
    <xf numFmtId="3" fontId="1" fillId="36" borderId="33" xfId="0" applyNumberFormat="1" applyFont="1" applyFill="1" applyBorder="1" applyAlignment="1">
      <alignment horizontal="left"/>
    </xf>
    <xf numFmtId="3" fontId="1" fillId="36" borderId="42" xfId="0" applyNumberFormat="1" applyFont="1" applyFill="1" applyBorder="1" applyAlignment="1">
      <alignment horizontal="left"/>
    </xf>
    <xf numFmtId="3" fontId="0" fillId="36" borderId="10" xfId="0" applyNumberFormat="1" applyFill="1" applyBorder="1" applyAlignment="1">
      <alignment horizontal="left"/>
    </xf>
    <xf numFmtId="3" fontId="1" fillId="28" borderId="10" xfId="0" applyNumberFormat="1" applyFont="1" applyFill="1" applyBorder="1" applyAlignment="1">
      <alignment horizontal="left"/>
    </xf>
    <xf numFmtId="14" fontId="1" fillId="28" borderId="10" xfId="0" applyNumberFormat="1" applyFont="1" applyFill="1" applyBorder="1" applyAlignment="1">
      <alignment horizontal="left"/>
    </xf>
    <xf numFmtId="3" fontId="1" fillId="28" borderId="33" xfId="0" applyNumberFormat="1" applyFont="1" applyFill="1" applyBorder="1" applyAlignment="1">
      <alignment horizontal="left"/>
    </xf>
    <xf numFmtId="3" fontId="1" fillId="28" borderId="42" xfId="0" applyNumberFormat="1" applyFont="1" applyFill="1" applyBorder="1" applyAlignment="1">
      <alignment horizontal="left"/>
    </xf>
    <xf numFmtId="3" fontId="31" fillId="28" borderId="10" xfId="0" applyNumberFormat="1" applyFont="1" applyFill="1" applyBorder="1" applyAlignment="1">
      <alignment horizontal="left"/>
    </xf>
    <xf numFmtId="14" fontId="31" fillId="28" borderId="10" xfId="0" applyNumberFormat="1" applyFont="1" applyFill="1" applyBorder="1" applyAlignment="1">
      <alignment horizontal="left"/>
    </xf>
    <xf numFmtId="14" fontId="31" fillId="48" borderId="10" xfId="0" applyNumberFormat="1" applyFont="1" applyFill="1" applyBorder="1" applyAlignment="1">
      <alignment horizontal="left"/>
    </xf>
    <xf numFmtId="14" fontId="1" fillId="48" borderId="10" xfId="0" applyNumberFormat="1" applyFont="1" applyFill="1" applyBorder="1" applyAlignment="1">
      <alignment horizontal="left"/>
    </xf>
    <xf numFmtId="4" fontId="1" fillId="48" borderId="10" xfId="0" applyNumberFormat="1" applyFont="1" applyFill="1" applyBorder="1" applyAlignment="1">
      <alignment horizontal="left"/>
    </xf>
    <xf numFmtId="3" fontId="1" fillId="48" borderId="33" xfId="0" applyNumberFormat="1" applyFont="1" applyFill="1" applyBorder="1" applyAlignment="1">
      <alignment horizontal="left"/>
    </xf>
    <xf numFmtId="3" fontId="1" fillId="48" borderId="42" xfId="0" applyNumberFormat="1" applyFont="1" applyFill="1" applyBorder="1" applyAlignment="1">
      <alignment horizontal="left"/>
    </xf>
    <xf numFmtId="3" fontId="31" fillId="47" borderId="10" xfId="0" applyNumberFormat="1" applyFont="1" applyFill="1" applyBorder="1" applyAlignment="1">
      <alignment horizontal="left"/>
    </xf>
    <xf numFmtId="14" fontId="31" fillId="47" borderId="10" xfId="0" applyNumberFormat="1" applyFont="1" applyFill="1" applyBorder="1" applyAlignment="1">
      <alignment horizontal="left"/>
    </xf>
    <xf numFmtId="3" fontId="1" fillId="47" borderId="33" xfId="0" applyNumberFormat="1" applyFont="1" applyFill="1" applyBorder="1" applyAlignment="1">
      <alignment horizontal="left"/>
    </xf>
    <xf numFmtId="3" fontId="1" fillId="47" borderId="42" xfId="0" applyNumberFormat="1" applyFont="1" applyFill="1" applyBorder="1" applyAlignment="1">
      <alignment horizontal="left"/>
    </xf>
    <xf numFmtId="3" fontId="1" fillId="47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4" fillId="0" borderId="0" xfId="0" applyFont="1" applyFill="1" applyBorder="1" applyAlignment="1">
      <alignment horizontal="left"/>
    </xf>
    <xf numFmtId="3" fontId="24" fillId="0" borderId="0" xfId="0" applyNumberFormat="1" applyFont="1" applyFill="1" applyBorder="1" applyAlignment="1">
      <alignment horizontal="left" wrapText="1"/>
    </xf>
    <xf numFmtId="3" fontId="0" fillId="25" borderId="10" xfId="0" applyNumberFormat="1" applyFill="1" applyBorder="1" applyAlignment="1">
      <alignment horizontal="left"/>
    </xf>
    <xf numFmtId="3" fontId="0" fillId="24" borderId="10" xfId="0" applyNumberFormat="1" applyFill="1" applyBorder="1" applyAlignment="1">
      <alignment horizontal="left"/>
    </xf>
    <xf numFmtId="3" fontId="0" fillId="31" borderId="10" xfId="0" applyNumberFormat="1" applyFill="1" applyBorder="1" applyAlignment="1">
      <alignment horizontal="left"/>
    </xf>
    <xf numFmtId="168" fontId="0" fillId="0" borderId="0" xfId="410" applyNumberFormat="1" applyFont="1" applyAlignment="1">
      <alignment horizontal="left"/>
    </xf>
    <xf numFmtId="3" fontId="0" fillId="26" borderId="10" xfId="0" applyNumberFormat="1" applyFill="1" applyBorder="1" applyAlignment="1">
      <alignment horizontal="left"/>
    </xf>
    <xf numFmtId="169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170" fontId="1" fillId="0" borderId="0" xfId="410" applyNumberFormat="1" applyFont="1" applyAlignment="1">
      <alignment horizontal="left"/>
    </xf>
    <xf numFmtId="0" fontId="25" fillId="0" borderId="0" xfId="0" applyFont="1" applyAlignment="1">
      <alignment horizontal="left"/>
    </xf>
    <xf numFmtId="169" fontId="0" fillId="0" borderId="0" xfId="0" applyNumberFormat="1" applyAlignment="1">
      <alignment horizontal="left"/>
    </xf>
    <xf numFmtId="14" fontId="3" fillId="36" borderId="10" xfId="0" applyNumberFormat="1" applyFont="1" applyFill="1" applyBorder="1" applyAlignment="1">
      <alignment horizontal="left"/>
    </xf>
    <xf numFmtId="3" fontId="1" fillId="0" borderId="0" xfId="0" applyNumberFormat="1" applyFont="1" applyAlignment="1">
      <alignment horizontal="left"/>
    </xf>
    <xf numFmtId="3" fontId="0" fillId="28" borderId="10" xfId="0" applyNumberFormat="1" applyFill="1" applyBorder="1" applyAlignment="1">
      <alignment horizontal="left"/>
    </xf>
    <xf numFmtId="3" fontId="1" fillId="28" borderId="43" xfId="0" applyNumberFormat="1" applyFont="1" applyFill="1" applyBorder="1" applyAlignment="1">
      <alignment horizontal="left"/>
    </xf>
    <xf numFmtId="3" fontId="1" fillId="28" borderId="23" xfId="0" applyNumberFormat="1" applyFont="1" applyFill="1" applyBorder="1" applyAlignment="1">
      <alignment horizontal="left"/>
    </xf>
    <xf numFmtId="3" fontId="1" fillId="28" borderId="44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45" xfId="0" applyFill="1" applyBorder="1" applyAlignment="1">
      <alignment horizontal="left"/>
    </xf>
    <xf numFmtId="0" fontId="0" fillId="0" borderId="46" xfId="0" applyFill="1" applyBorder="1" applyAlignment="1">
      <alignment horizontal="left"/>
    </xf>
    <xf numFmtId="0" fontId="0" fillId="0" borderId="25" xfId="0" applyBorder="1" applyAlignment="1">
      <alignment horizontal="left"/>
    </xf>
    <xf numFmtId="3" fontId="1" fillId="0" borderId="47" xfId="0" applyNumberFormat="1" applyFont="1" applyFill="1" applyBorder="1" applyAlignment="1">
      <alignment horizontal="left"/>
    </xf>
    <xf numFmtId="3" fontId="1" fillId="0" borderId="48" xfId="0" applyNumberFormat="1" applyFont="1" applyFill="1" applyBorder="1" applyAlignment="1">
      <alignment horizontal="left"/>
    </xf>
    <xf numFmtId="0" fontId="22" fillId="0" borderId="16" xfId="0" applyFont="1" applyFill="1" applyBorder="1" applyAlignment="1">
      <alignment horizontal="left" wrapText="1"/>
    </xf>
    <xf numFmtId="0" fontId="22" fillId="0" borderId="17" xfId="0" applyFont="1" applyFill="1" applyBorder="1" applyAlignment="1">
      <alignment horizontal="left" wrapText="1"/>
    </xf>
    <xf numFmtId="0" fontId="22" fillId="0" borderId="18" xfId="0" applyFont="1" applyFill="1" applyBorder="1" applyAlignment="1">
      <alignment horizontal="left" wrapText="1"/>
    </xf>
    <xf numFmtId="169" fontId="1" fillId="0" borderId="0" xfId="0" applyNumberFormat="1" applyFont="1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49" xfId="0" applyFill="1" applyBorder="1" applyAlignment="1">
      <alignment horizontal="left"/>
    </xf>
    <xf numFmtId="0" fontId="22" fillId="0" borderId="0" xfId="0" applyFont="1" applyFill="1" applyBorder="1" applyAlignment="1">
      <alignment horizontal="center" wrapText="1"/>
    </xf>
    <xf numFmtId="3" fontId="0" fillId="30" borderId="10" xfId="0" applyNumberFormat="1" applyFill="1" applyBorder="1" applyAlignment="1">
      <alignment horizontal="left"/>
    </xf>
    <xf numFmtId="3" fontId="0" fillId="27" borderId="10" xfId="0" applyNumberFormat="1" applyFill="1" applyBorder="1" applyAlignment="1">
      <alignment horizontal="left"/>
    </xf>
    <xf numFmtId="3" fontId="0" fillId="29" borderId="10" xfId="0" applyNumberFormat="1" applyFill="1" applyBorder="1" applyAlignment="1">
      <alignment horizontal="left"/>
    </xf>
    <xf numFmtId="3" fontId="1" fillId="37" borderId="10" xfId="0" applyNumberFormat="1" applyFont="1" applyFill="1" applyBorder="1" applyAlignment="1">
      <alignment horizontal="left"/>
    </xf>
    <xf numFmtId="14" fontId="1" fillId="37" borderId="10" xfId="0" applyNumberFormat="1" applyFont="1" applyFill="1" applyBorder="1" applyAlignment="1">
      <alignment horizontal="left"/>
    </xf>
    <xf numFmtId="3" fontId="1" fillId="37" borderId="20" xfId="0" applyNumberFormat="1" applyFont="1" applyFill="1" applyBorder="1" applyAlignment="1">
      <alignment horizontal="left"/>
    </xf>
    <xf numFmtId="3" fontId="1" fillId="37" borderId="21" xfId="0" applyNumberFormat="1" applyFont="1" applyFill="1" applyBorder="1" applyAlignment="1">
      <alignment horizontal="left"/>
    </xf>
    <xf numFmtId="4" fontId="0" fillId="0" borderId="0" xfId="0" applyNumberFormat="1" applyAlignment="1">
      <alignment horizontal="left"/>
    </xf>
    <xf numFmtId="3" fontId="1" fillId="38" borderId="10" xfId="0" applyNumberFormat="1" applyFont="1" applyFill="1" applyBorder="1" applyAlignment="1">
      <alignment horizontal="left"/>
    </xf>
    <xf numFmtId="14" fontId="1" fillId="38" borderId="10" xfId="0" applyNumberFormat="1" applyFont="1" applyFill="1" applyBorder="1" applyAlignment="1">
      <alignment horizontal="left"/>
    </xf>
    <xf numFmtId="3" fontId="1" fillId="38" borderId="20" xfId="0" applyNumberFormat="1" applyFont="1" applyFill="1" applyBorder="1" applyAlignment="1">
      <alignment horizontal="left"/>
    </xf>
    <xf numFmtId="3" fontId="1" fillId="38" borderId="21" xfId="0" applyNumberFormat="1" applyFont="1" applyFill="1" applyBorder="1" applyAlignment="1">
      <alignment horizontal="left"/>
    </xf>
    <xf numFmtId="3" fontId="1" fillId="28" borderId="20" xfId="0" applyNumberFormat="1" applyFont="1" applyFill="1" applyBorder="1" applyAlignment="1">
      <alignment horizontal="left"/>
    </xf>
    <xf numFmtId="3" fontId="1" fillId="28" borderId="21" xfId="0" applyNumberFormat="1" applyFont="1" applyFill="1" applyBorder="1" applyAlignment="1">
      <alignment horizontal="left"/>
    </xf>
    <xf numFmtId="3" fontId="1" fillId="0" borderId="19" xfId="0" applyNumberFormat="1" applyFont="1" applyFill="1" applyBorder="1" applyAlignment="1">
      <alignment horizontal="left"/>
    </xf>
    <xf numFmtId="3" fontId="1" fillId="0" borderId="49" xfId="0" applyNumberFormat="1" applyFont="1" applyFill="1" applyBorder="1" applyAlignment="1">
      <alignment horizontal="left"/>
    </xf>
    <xf numFmtId="3" fontId="1" fillId="0" borderId="25" xfId="0" applyNumberFormat="1" applyFont="1" applyFill="1" applyBorder="1" applyAlignment="1">
      <alignment horizontal="left"/>
    </xf>
    <xf numFmtId="0" fontId="22" fillId="0" borderId="20" xfId="0" applyFont="1" applyFill="1" applyBorder="1" applyAlignment="1">
      <alignment horizontal="left" wrapText="1"/>
    </xf>
    <xf numFmtId="0" fontId="22" fillId="0" borderId="21" xfId="0" applyFont="1" applyFill="1" applyBorder="1" applyAlignment="1">
      <alignment horizontal="left" wrapText="1"/>
    </xf>
    <xf numFmtId="0" fontId="22" fillId="0" borderId="50" xfId="0" applyFont="1" applyFill="1" applyBorder="1" applyAlignment="1">
      <alignment horizontal="center" wrapText="1"/>
    </xf>
    <xf numFmtId="0" fontId="22" fillId="0" borderId="51" xfId="0" applyFont="1" applyFill="1" applyBorder="1" applyAlignment="1">
      <alignment horizontal="center" wrapText="1"/>
    </xf>
    <xf numFmtId="0" fontId="22" fillId="0" borderId="52" xfId="0" applyFont="1" applyFill="1" applyBorder="1" applyAlignment="1">
      <alignment horizontal="center" wrapText="1"/>
    </xf>
    <xf numFmtId="3" fontId="1" fillId="25" borderId="10" xfId="0" applyNumberFormat="1" applyFont="1" applyFill="1" applyBorder="1" applyAlignment="1"/>
    <xf numFmtId="168" fontId="0" fillId="0" borderId="0" xfId="410" applyNumberFormat="1" applyFont="1"/>
    <xf numFmtId="3" fontId="1" fillId="25" borderId="20" xfId="0" applyNumberFormat="1" applyFont="1" applyFill="1" applyBorder="1" applyAlignment="1">
      <alignment horizontal="left"/>
    </xf>
    <xf numFmtId="3" fontId="1" fillId="25" borderId="21" xfId="0" applyNumberFormat="1" applyFont="1" applyFill="1" applyBorder="1" applyAlignment="1">
      <alignment horizontal="left"/>
    </xf>
    <xf numFmtId="3" fontId="1" fillId="39" borderId="10" xfId="0" applyNumberFormat="1" applyFont="1" applyFill="1" applyBorder="1" applyAlignment="1"/>
    <xf numFmtId="3" fontId="1" fillId="30" borderId="10" xfId="0" applyNumberFormat="1" applyFont="1" applyFill="1" applyBorder="1" applyAlignment="1"/>
    <xf numFmtId="168" fontId="0" fillId="24" borderId="0" xfId="410" applyNumberFormat="1" applyFont="1" applyFill="1"/>
    <xf numFmtId="3" fontId="1" fillId="31" borderId="10" xfId="0" applyNumberFormat="1" applyFont="1" applyFill="1" applyBorder="1" applyAlignment="1"/>
    <xf numFmtId="4" fontId="1" fillId="32" borderId="10" xfId="0" applyNumberFormat="1" applyFont="1" applyFill="1" applyBorder="1" applyAlignment="1">
      <alignment horizontal="left"/>
    </xf>
    <xf numFmtId="3" fontId="1" fillId="32" borderId="10" xfId="0" applyNumberFormat="1" applyFont="1" applyFill="1" applyBorder="1" applyAlignment="1"/>
    <xf numFmtId="3" fontId="1" fillId="27" borderId="10" xfId="0" applyNumberFormat="1" applyFont="1" applyFill="1" applyBorder="1" applyAlignment="1"/>
    <xf numFmtId="3" fontId="1" fillId="29" borderId="10" xfId="0" applyNumberFormat="1" applyFont="1" applyFill="1" applyBorder="1" applyAlignment="1"/>
    <xf numFmtId="3" fontId="1" fillId="26" borderId="10" xfId="0" applyNumberFormat="1" applyFont="1" applyFill="1" applyBorder="1" applyAlignment="1"/>
    <xf numFmtId="3" fontId="1" fillId="37" borderId="10" xfId="0" applyNumberFormat="1" applyFont="1" applyFill="1" applyBorder="1" applyAlignment="1"/>
    <xf numFmtId="3" fontId="1" fillId="33" borderId="10" xfId="0" applyNumberFormat="1" applyFont="1" applyFill="1" applyBorder="1" applyAlignment="1"/>
    <xf numFmtId="3" fontId="1" fillId="34" borderId="10" xfId="0" applyNumberFormat="1" applyFont="1" applyFill="1" applyBorder="1" applyAlignment="1"/>
    <xf numFmtId="4" fontId="1" fillId="38" borderId="10" xfId="0" applyNumberFormat="1" applyFont="1" applyFill="1" applyBorder="1" applyAlignment="1">
      <alignment horizontal="left"/>
    </xf>
    <xf numFmtId="9" fontId="1" fillId="0" borderId="0" xfId="410" applyFont="1" applyFill="1"/>
    <xf numFmtId="3" fontId="1" fillId="38" borderId="10" xfId="0" applyNumberFormat="1" applyFont="1" applyFill="1" applyBorder="1" applyAlignment="1"/>
    <xf numFmtId="3" fontId="1" fillId="36" borderId="10" xfId="0" applyNumberFormat="1" applyFont="1" applyFill="1" applyBorder="1" applyAlignment="1"/>
    <xf numFmtId="3" fontId="1" fillId="28" borderId="10" xfId="0" applyNumberFormat="1" applyFont="1" applyFill="1" applyBorder="1" applyAlignment="1"/>
    <xf numFmtId="0" fontId="0" fillId="0" borderId="1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9" xfId="0" applyBorder="1" applyAlignment="1">
      <alignment horizontal="left"/>
    </xf>
    <xf numFmtId="3" fontId="2" fillId="0" borderId="10" xfId="0" applyNumberFormat="1" applyFont="1" applyFill="1" applyBorder="1" applyAlignment="1">
      <alignment horizontal="left" wrapText="1"/>
    </xf>
    <xf numFmtId="0" fontId="22" fillId="0" borderId="53" xfId="0" applyFont="1" applyFill="1" applyBorder="1" applyAlignment="1">
      <alignment horizontal="left" wrapText="1"/>
    </xf>
    <xf numFmtId="171" fontId="0" fillId="0" borderId="0" xfId="0" applyNumberFormat="1" applyFill="1" applyBorder="1" applyAlignment="1"/>
    <xf numFmtId="4" fontId="1" fillId="24" borderId="10" xfId="0" applyNumberFormat="1" applyFont="1" applyFill="1" applyBorder="1" applyAlignment="1">
      <alignment horizontal="left"/>
    </xf>
    <xf numFmtId="4" fontId="1" fillId="31" borderId="10" xfId="0" applyNumberFormat="1" applyFont="1" applyFill="1" applyBorder="1" applyAlignment="1">
      <alignment horizontal="left"/>
    </xf>
    <xf numFmtId="4" fontId="1" fillId="27" borderId="10" xfId="0" applyNumberFormat="1" applyFont="1" applyFill="1" applyBorder="1" applyAlignment="1">
      <alignment horizontal="left"/>
    </xf>
    <xf numFmtId="4" fontId="1" fillId="29" borderId="10" xfId="0" applyNumberFormat="1" applyFont="1" applyFill="1" applyBorder="1" applyAlignment="1">
      <alignment horizontal="left"/>
    </xf>
    <xf numFmtId="4" fontId="1" fillId="37" borderId="10" xfId="0" applyNumberFormat="1" applyFont="1" applyFill="1" applyBorder="1" applyAlignment="1">
      <alignment horizontal="left"/>
    </xf>
    <xf numFmtId="3" fontId="1" fillId="36" borderId="22" xfId="0" applyNumberFormat="1" applyFont="1" applyFill="1" applyBorder="1" applyAlignment="1">
      <alignment horizontal="left"/>
    </xf>
    <xf numFmtId="3" fontId="1" fillId="36" borderId="23" xfId="0" applyNumberFormat="1" applyFont="1" applyFill="1" applyBorder="1" applyAlignment="1">
      <alignment horizontal="left"/>
    </xf>
    <xf numFmtId="3" fontId="1" fillId="36" borderId="24" xfId="0" applyNumberFormat="1" applyFont="1" applyFill="1" applyBorder="1" applyAlignment="1">
      <alignment horizontal="left"/>
    </xf>
    <xf numFmtId="4" fontId="1" fillId="28" borderId="10" xfId="0" applyNumberFormat="1" applyFont="1" applyFill="1" applyBorder="1" applyAlignment="1">
      <alignment horizontal="left"/>
    </xf>
    <xf numFmtId="3" fontId="1" fillId="28" borderId="22" xfId="0" applyNumberFormat="1" applyFont="1" applyFill="1" applyBorder="1" applyAlignment="1">
      <alignment horizontal="left"/>
    </xf>
    <xf numFmtId="3" fontId="1" fillId="28" borderId="24" xfId="0" applyNumberFormat="1" applyFont="1" applyFill="1" applyBorder="1" applyAlignment="1">
      <alignment horizontal="left"/>
    </xf>
    <xf numFmtId="3" fontId="1" fillId="28" borderId="26" xfId="0" applyNumberFormat="1" applyFont="1" applyFill="1" applyBorder="1" applyAlignment="1">
      <alignment horizontal="left"/>
    </xf>
    <xf numFmtId="3" fontId="1" fillId="28" borderId="27" xfId="0" applyNumberFormat="1" applyFont="1" applyFill="1" applyBorder="1" applyAlignment="1">
      <alignment horizontal="left"/>
    </xf>
    <xf numFmtId="3" fontId="1" fillId="28" borderId="28" xfId="0" applyNumberFormat="1" applyFont="1" applyFill="1" applyBorder="1" applyAlignment="1">
      <alignment horizontal="left"/>
    </xf>
    <xf numFmtId="0" fontId="22" fillId="0" borderId="54" xfId="0" applyFont="1" applyFill="1" applyBorder="1" applyAlignment="1">
      <alignment horizontal="center" wrapText="1"/>
    </xf>
    <xf numFmtId="0" fontId="22" fillId="0" borderId="55" xfId="0" applyFont="1" applyFill="1" applyBorder="1" applyAlignment="1">
      <alignment horizontal="center" wrapText="1"/>
    </xf>
    <xf numFmtId="0" fontId="22" fillId="0" borderId="56" xfId="0" applyFont="1" applyFill="1" applyBorder="1" applyAlignment="1">
      <alignment horizontal="center" wrapText="1"/>
    </xf>
    <xf numFmtId="3" fontId="1" fillId="25" borderId="20" xfId="0" applyNumberFormat="1" applyFont="1" applyFill="1" applyBorder="1" applyAlignment="1"/>
    <xf numFmtId="3" fontId="1" fillId="25" borderId="21" xfId="0" applyNumberFormat="1" applyFont="1" applyFill="1" applyBorder="1" applyAlignment="1"/>
    <xf numFmtId="3" fontId="1" fillId="39" borderId="20" xfId="0" applyNumberFormat="1" applyFont="1" applyFill="1" applyBorder="1" applyAlignment="1"/>
    <xf numFmtId="3" fontId="1" fillId="39" borderId="21" xfId="0" applyNumberFormat="1" applyFont="1" applyFill="1" applyBorder="1" applyAlignment="1"/>
    <xf numFmtId="3" fontId="1" fillId="24" borderId="20" xfId="0" applyNumberFormat="1" applyFont="1" applyFill="1" applyBorder="1" applyAlignment="1"/>
    <xf numFmtId="3" fontId="1" fillId="24" borderId="21" xfId="0" applyNumberFormat="1" applyFont="1" applyFill="1" applyBorder="1" applyAlignment="1"/>
    <xf numFmtId="3" fontId="1" fillId="30" borderId="20" xfId="0" applyNumberFormat="1" applyFont="1" applyFill="1" applyBorder="1" applyAlignment="1"/>
    <xf numFmtId="3" fontId="1" fillId="30" borderId="21" xfId="0" applyNumberFormat="1" applyFont="1" applyFill="1" applyBorder="1" applyAlignment="1"/>
    <xf numFmtId="3" fontId="1" fillId="31" borderId="20" xfId="0" applyNumberFormat="1" applyFont="1" applyFill="1" applyBorder="1" applyAlignment="1"/>
    <xf numFmtId="3" fontId="1" fillId="31" borderId="21" xfId="0" applyNumberFormat="1" applyFont="1" applyFill="1" applyBorder="1" applyAlignment="1"/>
    <xf numFmtId="3" fontId="1" fillId="32" borderId="20" xfId="0" applyNumberFormat="1" applyFont="1" applyFill="1" applyBorder="1" applyAlignment="1"/>
    <xf numFmtId="3" fontId="1" fillId="32" borderId="21" xfId="0" applyNumberFormat="1" applyFont="1" applyFill="1" applyBorder="1" applyAlignment="1"/>
    <xf numFmtId="3" fontId="1" fillId="27" borderId="20" xfId="0" applyNumberFormat="1" applyFont="1" applyFill="1" applyBorder="1" applyAlignment="1"/>
    <xf numFmtId="3" fontId="1" fillId="27" borderId="21" xfId="0" applyNumberFormat="1" applyFont="1" applyFill="1" applyBorder="1" applyAlignment="1"/>
    <xf numFmtId="3" fontId="1" fillId="29" borderId="20" xfId="0" applyNumberFormat="1" applyFont="1" applyFill="1" applyBorder="1" applyAlignment="1"/>
    <xf numFmtId="3" fontId="1" fillId="29" borderId="21" xfId="0" applyNumberFormat="1" applyFont="1" applyFill="1" applyBorder="1" applyAlignment="1"/>
    <xf numFmtId="3" fontId="1" fillId="26" borderId="20" xfId="0" applyNumberFormat="1" applyFont="1" applyFill="1" applyBorder="1" applyAlignment="1"/>
    <xf numFmtId="3" fontId="1" fillId="26" borderId="21" xfId="0" applyNumberFormat="1" applyFont="1" applyFill="1" applyBorder="1" applyAlignment="1"/>
    <xf numFmtId="3" fontId="1" fillId="37" borderId="20" xfId="0" applyNumberFormat="1" applyFont="1" applyFill="1" applyBorder="1" applyAlignment="1"/>
    <xf numFmtId="3" fontId="1" fillId="37" borderId="21" xfId="0" applyNumberFormat="1" applyFont="1" applyFill="1" applyBorder="1" applyAlignment="1"/>
    <xf numFmtId="3" fontId="1" fillId="33" borderId="20" xfId="0" applyNumberFormat="1" applyFont="1" applyFill="1" applyBorder="1" applyAlignment="1"/>
    <xf numFmtId="3" fontId="1" fillId="33" borderId="21" xfId="0" applyNumberFormat="1" applyFont="1" applyFill="1" applyBorder="1" applyAlignment="1"/>
    <xf numFmtId="3" fontId="1" fillId="34" borderId="20" xfId="0" applyNumberFormat="1" applyFont="1" applyFill="1" applyBorder="1" applyAlignment="1"/>
    <xf numFmtId="3" fontId="1" fillId="34" borderId="21" xfId="0" applyNumberFormat="1" applyFont="1" applyFill="1" applyBorder="1" applyAlignment="1"/>
    <xf numFmtId="3" fontId="1" fillId="38" borderId="20" xfId="0" applyNumberFormat="1" applyFont="1" applyFill="1" applyBorder="1" applyAlignment="1"/>
    <xf numFmtId="3" fontId="1" fillId="38" borderId="21" xfId="0" applyNumberFormat="1" applyFont="1" applyFill="1" applyBorder="1" applyAlignment="1"/>
    <xf numFmtId="3" fontId="1" fillId="36" borderId="20" xfId="0" applyNumberFormat="1" applyFont="1" applyFill="1" applyBorder="1" applyAlignment="1"/>
    <xf numFmtId="3" fontId="1" fillId="36" borderId="21" xfId="0" applyNumberFormat="1" applyFont="1" applyFill="1" applyBorder="1" applyAlignment="1"/>
    <xf numFmtId="3" fontId="1" fillId="28" borderId="20" xfId="0" applyNumberFormat="1" applyFont="1" applyFill="1" applyBorder="1" applyAlignment="1"/>
    <xf numFmtId="3" fontId="1" fillId="28" borderId="21" xfId="0" applyNumberFormat="1" applyFont="1" applyFill="1" applyBorder="1" applyAlignment="1"/>
    <xf numFmtId="3" fontId="1" fillId="39" borderId="26" xfId="0" applyNumberFormat="1" applyFont="1" applyFill="1" applyBorder="1" applyAlignment="1"/>
    <xf numFmtId="3" fontId="1" fillId="39" borderId="27" xfId="0" applyNumberFormat="1" applyFont="1" applyFill="1" applyBorder="1" applyAlignment="1"/>
    <xf numFmtId="3" fontId="1" fillId="39" borderId="28" xfId="0" applyNumberFormat="1" applyFont="1" applyFill="1" applyBorder="1" applyAlignment="1"/>
    <xf numFmtId="9" fontId="0" fillId="0" borderId="0" xfId="410" applyFont="1" applyFill="1" applyBorder="1"/>
    <xf numFmtId="4" fontId="0" fillId="0" borderId="0" xfId="0" applyNumberFormat="1" applyFill="1" applyBorder="1" applyAlignment="1"/>
    <xf numFmtId="0" fontId="0" fillId="0" borderId="19" xfId="0" applyFill="1" applyBorder="1" applyAlignment="1">
      <alignment horizontal="left" vertical="justify" wrapText="1"/>
    </xf>
    <xf numFmtId="0" fontId="0" fillId="0" borderId="0" xfId="0" applyFill="1" applyBorder="1" applyAlignment="1">
      <alignment horizontal="left" vertical="justify" wrapText="1"/>
    </xf>
    <xf numFmtId="0" fontId="0" fillId="0" borderId="49" xfId="0" applyFill="1" applyBorder="1" applyAlignment="1">
      <alignment horizontal="left" vertical="justify" wrapText="1"/>
    </xf>
    <xf numFmtId="0" fontId="0" fillId="0" borderId="0" xfId="0" applyFill="1" applyBorder="1" applyAlignment="1">
      <alignment vertical="justify" wrapText="1"/>
    </xf>
    <xf numFmtId="3" fontId="0" fillId="0" borderId="0" xfId="0" applyNumberFormat="1" applyFill="1" applyAlignment="1"/>
    <xf numFmtId="0" fontId="26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wrapText="1"/>
    </xf>
    <xf numFmtId="3" fontId="0" fillId="0" borderId="0" xfId="0" applyNumberFormat="1" applyFill="1" applyBorder="1" applyAlignment="1">
      <alignment horizontal="left"/>
    </xf>
    <xf numFmtId="3" fontId="27" fillId="0" borderId="0" xfId="0" applyNumberFormat="1" applyFont="1" applyFill="1" applyBorder="1" applyAlignment="1">
      <alignment horizontal="left"/>
    </xf>
    <xf numFmtId="1" fontId="0" fillId="0" borderId="0" xfId="0" applyNumberFormat="1" applyAlignment="1"/>
    <xf numFmtId="0" fontId="2" fillId="28" borderId="11" xfId="0" applyFont="1" applyFill="1" applyBorder="1" applyAlignment="1">
      <alignment horizontal="left"/>
    </xf>
    <xf numFmtId="0" fontId="2" fillId="28" borderId="13" xfId="0" applyFont="1" applyFill="1" applyBorder="1" applyAlignment="1">
      <alignment horizontal="left"/>
    </xf>
    <xf numFmtId="167" fontId="2" fillId="28" borderId="14" xfId="0" applyNumberFormat="1" applyFont="1" applyFill="1" applyBorder="1" applyAlignment="1">
      <alignment horizontal="left" wrapText="1"/>
    </xf>
    <xf numFmtId="167" fontId="2" fillId="28" borderId="15" xfId="0" applyNumberFormat="1" applyFont="1" applyFill="1" applyBorder="1" applyAlignment="1">
      <alignment horizontal="left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0" xfId="0" applyFont="1" applyBorder="1" applyAlignment="1">
      <alignment horizontal="left" vertical="top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 vertical="top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 vertical="top"/>
    </xf>
    <xf numFmtId="0" fontId="3" fillId="0" borderId="26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27" borderId="23" xfId="0" applyFont="1" applyFill="1" applyBorder="1" applyAlignment="1">
      <alignment horizontal="left" wrapText="1"/>
    </xf>
    <xf numFmtId="0" fontId="2" fillId="27" borderId="30" xfId="0" applyFont="1" applyFill="1" applyBorder="1" applyAlignment="1">
      <alignment horizontal="left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45" xfId="0" applyFont="1" applyFill="1" applyBorder="1" applyAlignment="1">
      <alignment horizontal="left" vertical="center" wrapText="1"/>
    </xf>
    <xf numFmtId="0" fontId="26" fillId="0" borderId="46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49" xfId="0" applyFont="1" applyFill="1" applyBorder="1" applyAlignment="1">
      <alignment horizontal="left" vertical="center" wrapText="1"/>
    </xf>
    <xf numFmtId="0" fontId="26" fillId="0" borderId="25" xfId="0" applyFont="1" applyFill="1" applyBorder="1" applyAlignment="1">
      <alignment horizontal="left" vertical="center" wrapText="1"/>
    </xf>
    <xf numFmtId="0" fontId="26" fillId="0" borderId="47" xfId="0" applyFont="1" applyFill="1" applyBorder="1" applyAlignment="1">
      <alignment horizontal="left" vertical="center" wrapText="1"/>
    </xf>
    <xf numFmtId="0" fontId="26" fillId="0" borderId="48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/>
    </xf>
    <xf numFmtId="0" fontId="2" fillId="0" borderId="58" xfId="0" applyFont="1" applyFill="1" applyBorder="1" applyAlignment="1">
      <alignment horizontal="left"/>
    </xf>
    <xf numFmtId="0" fontId="2" fillId="0" borderId="59" xfId="0" applyFont="1" applyFill="1" applyBorder="1" applyAlignment="1">
      <alignment horizontal="left"/>
    </xf>
  </cellXfs>
  <cellStyles count="429">
    <cellStyle name="_Análisis Salidas SE" xfId="1"/>
    <cellStyle name="_Análisis Salidas SE 2" xfId="2"/>
    <cellStyle name="_Análisis Salidas SE 2 2" xfId="3"/>
    <cellStyle name="_Análisis Salidas SE 3" xfId="4"/>
    <cellStyle name="_Análisis Salidas SE 4" xfId="5"/>
    <cellStyle name="_Análisis Salidas SE 5" xfId="6"/>
    <cellStyle name="_Análisis Salidas SE 6" xfId="7"/>
    <cellStyle name="_Análisis Salidas SE_13ºPO" xfId="8"/>
    <cellStyle name="_Análisis Salidas SE_14° P.O. TRONCAL 4 Anexo 3" xfId="9"/>
    <cellStyle name="_Análisis Salidas SE_14° P.O.TRONCAL 4 Anexo 3" xfId="10"/>
    <cellStyle name="_Análisis Salidas SE_14º P.O. TRONCAL 1 Anexo 3" xfId="11"/>
    <cellStyle name="_Análisis Salidas SE_14º P.O. TRONCAL 1 Anexo 3 2" xfId="12"/>
    <cellStyle name="_Análisis Salidas SE_14º P.O. TRONCAL 1 Anexo 3 3" xfId="13"/>
    <cellStyle name="_Análisis Salidas SE_2010.01.06_PO12_T1_TN" xfId="14"/>
    <cellStyle name="_Análisis Salidas SE_2010.01.06_PO12_T1_TN 2" xfId="15"/>
    <cellStyle name="_Análisis Salidas SE_2010.01.06_PO12_T1_TN 3" xfId="16"/>
    <cellStyle name="_Análisis Salidas SE_2010.01.16_PO12_T1_EST 1" xfId="17"/>
    <cellStyle name="_Análisis Salidas SE_2010.01.16_PO12_T1_EST 1 2" xfId="18"/>
    <cellStyle name="_Análisis Salidas SE_2010.01.16_PO12_T1_EST 1 3" xfId="19"/>
    <cellStyle name="_Análisis Salidas SE_3 compara_14PO" xfId="20"/>
    <cellStyle name="_Análisis Salidas SE_3 compara_14PO 2" xfId="21"/>
    <cellStyle name="_Análisis Salidas SE_3 compara_14PO 3" xfId="22"/>
    <cellStyle name="_Análisis Salidas SE_3 compara_14PO 4" xfId="23"/>
    <cellStyle name="_Análisis Salidas SE_Anexo 3_PO14_09062010_T4_final" xfId="24"/>
    <cellStyle name="_Análisis Salidas SE_ICPh GLOBAL Metodo Gob_Alsacia_PO14" xfId="25"/>
    <cellStyle name="_Análisis Salidas SE_Perfil CD Unidad T4 12ºPO" xfId="26"/>
    <cellStyle name="_Análisis Salidas SE_Perfil CD Unidad T4 12ºPO (v)" xfId="27"/>
    <cellStyle name="_Análisis Salidas SE_Perfil CD Unidad T4 12ºPO (v) 2" xfId="28"/>
    <cellStyle name="_Análisis Salidas SE_Perfil CD Unidad T4 12ºPO (v) 3" xfId="29"/>
    <cellStyle name="_Análisis Salidas SE_Perfil CD Unidad T4 12ºPO 10" xfId="30"/>
    <cellStyle name="_Análisis Salidas SE_Perfil CD Unidad T4 12ºPO 11" xfId="31"/>
    <cellStyle name="_Análisis Salidas SE_Perfil CD Unidad T4 12ºPO 12" xfId="32"/>
    <cellStyle name="_Análisis Salidas SE_Perfil CD Unidad T4 12ºPO 13" xfId="33"/>
    <cellStyle name="_Análisis Salidas SE_Perfil CD Unidad T4 12ºPO 14" xfId="34"/>
    <cellStyle name="_Análisis Salidas SE_Perfil CD Unidad T4 12ºPO 15" xfId="35"/>
    <cellStyle name="_Análisis Salidas SE_Perfil CD Unidad T4 12ºPO 16" xfId="36"/>
    <cellStyle name="_Análisis Salidas SE_Perfil CD Unidad T4 12ºPO 17" xfId="37"/>
    <cellStyle name="_Análisis Salidas SE_Perfil CD Unidad T4 12ºPO 18" xfId="38"/>
    <cellStyle name="_Análisis Salidas SE_Perfil CD Unidad T4 12ºPO 19" xfId="39"/>
    <cellStyle name="_Análisis Salidas SE_Perfil CD Unidad T4 12ºPO 2" xfId="40"/>
    <cellStyle name="_Análisis Salidas SE_Perfil CD Unidad T4 12ºPO 20" xfId="41"/>
    <cellStyle name="_Análisis Salidas SE_Perfil CD Unidad T4 12ºPO 21" xfId="42"/>
    <cellStyle name="_Análisis Salidas SE_Perfil CD Unidad T4 12ºPO 22" xfId="43"/>
    <cellStyle name="_Análisis Salidas SE_Perfil CD Unidad T4 12ºPO 23" xfId="44"/>
    <cellStyle name="_Análisis Salidas SE_Perfil CD Unidad T4 12ºPO 24" xfId="45"/>
    <cellStyle name="_Análisis Salidas SE_Perfil CD Unidad T4 12ºPO 25" xfId="46"/>
    <cellStyle name="_Análisis Salidas SE_Perfil CD Unidad T4 12ºPO 26" xfId="47"/>
    <cellStyle name="_Análisis Salidas SE_Perfil CD Unidad T4 12ºPO 3" xfId="48"/>
    <cellStyle name="_Análisis Salidas SE_Perfil CD Unidad T4 12ºPO 4" xfId="49"/>
    <cellStyle name="_Análisis Salidas SE_Perfil CD Unidad T4 12ºPO 5" xfId="50"/>
    <cellStyle name="_Análisis Salidas SE_Perfil CD Unidad T4 12ºPO 6" xfId="51"/>
    <cellStyle name="_Análisis Salidas SE_Perfil CD Unidad T4 12ºPO 7" xfId="52"/>
    <cellStyle name="_Análisis Salidas SE_Perfil CD Unidad T4 12ºPO 8" xfId="53"/>
    <cellStyle name="_Análisis Salidas SE_Perfil CD Unidad T4 12ºPO 9" xfId="54"/>
    <cellStyle name="_Análisis Salidas SE_Plan 13_T1_Temporada Normal" xfId="55"/>
    <cellStyle name="_Análisis Salidas SE_Plan 13_T1_Temporada Normal 2" xfId="56"/>
    <cellStyle name="_Análisis Salidas SE_Plan 13_T1_Temporada Normal 3" xfId="57"/>
    <cellStyle name="_Análisis Salidas SE_T1 13PO(4)" xfId="58"/>
    <cellStyle name="_Análisis Salidas SE_T1 OP 14PO" xfId="59"/>
    <cellStyle name="_Libro3" xfId="60"/>
    <cellStyle name="_Libro3 2" xfId="61"/>
    <cellStyle name="_Libro3 2 2" xfId="62"/>
    <cellStyle name="_Libro3 3" xfId="63"/>
    <cellStyle name="_Libro3_13ºPO" xfId="64"/>
    <cellStyle name="_Libro3_14° P.O. TRONCAL 4 Anexo 3" xfId="65"/>
    <cellStyle name="_Libro3_14° P.O.TRONCAL 4 Anexo 3" xfId="66"/>
    <cellStyle name="_Libro3_14º P.O. TRONCAL 1 Anexo 3" xfId="67"/>
    <cellStyle name="_Libro3_2010.01.06_PO12_T1_TN" xfId="68"/>
    <cellStyle name="_Libro3_2010.01.16_PO12_T1_EST 1" xfId="69"/>
    <cellStyle name="_Libro3_Anexo 3_PO14_09062010_T4_final" xfId="70"/>
    <cellStyle name="_Libro3_ICPh GLOBAL Metodo Gob_Alsacia_PO14" xfId="71"/>
    <cellStyle name="_Libro3_Plan 13_T1_Temporada Normal" xfId="72"/>
    <cellStyle name="20% - Énfasis1 2" xfId="73"/>
    <cellStyle name="20% - Énfasis1 3" xfId="74"/>
    <cellStyle name="20% - Énfasis2 2" xfId="75"/>
    <cellStyle name="20% - Énfasis2 3" xfId="76"/>
    <cellStyle name="20% - Énfasis3 2" xfId="77"/>
    <cellStyle name="20% - Énfasis3 3" xfId="78"/>
    <cellStyle name="20% - Énfasis4 2" xfId="79"/>
    <cellStyle name="20% - Énfasis4 3" xfId="80"/>
    <cellStyle name="20% - Énfasis5 2" xfId="81"/>
    <cellStyle name="20% - Énfasis5 3" xfId="82"/>
    <cellStyle name="20% - Énfasis6 2" xfId="83"/>
    <cellStyle name="20% - Énfasis6 3" xfId="84"/>
    <cellStyle name="40% - Énfasis1 2" xfId="85"/>
    <cellStyle name="40% - Énfasis1 3" xfId="86"/>
    <cellStyle name="40% - Énfasis2 2" xfId="87"/>
    <cellStyle name="40% - Énfasis2 3" xfId="88"/>
    <cellStyle name="40% - Énfasis3 2" xfId="89"/>
    <cellStyle name="40% - Énfasis3 3" xfId="90"/>
    <cellStyle name="40% - Énfasis4 2" xfId="91"/>
    <cellStyle name="40% - Énfasis4 3" xfId="92"/>
    <cellStyle name="40% - Énfasis5 2" xfId="93"/>
    <cellStyle name="40% - Énfasis5 3" xfId="94"/>
    <cellStyle name="40% - Énfasis6 2" xfId="95"/>
    <cellStyle name="40% - Énfasis6 3" xfId="96"/>
    <cellStyle name="60% - Énfasis1 2" xfId="97"/>
    <cellStyle name="60% - Énfasis2 2" xfId="98"/>
    <cellStyle name="60% - Énfasis3 2" xfId="99"/>
    <cellStyle name="60% - Énfasis4 2" xfId="100"/>
    <cellStyle name="60% - Énfasis5 2" xfId="101"/>
    <cellStyle name="60% - Énfasis6 2" xfId="102"/>
    <cellStyle name="Adjustable" xfId="103"/>
    <cellStyle name="Adjustable 2" xfId="104"/>
    <cellStyle name="Adjustable 2 2" xfId="105"/>
    <cellStyle name="Adjustable 2 3" xfId="106"/>
    <cellStyle name="Adjustable 3" xfId="107"/>
    <cellStyle name="Adjustable 3 2" xfId="108"/>
    <cellStyle name="Adjustable 4" xfId="109"/>
    <cellStyle name="Adjustable 5" xfId="110"/>
    <cellStyle name="Adjustable 6" xfId="111"/>
    <cellStyle name="Adjustable 7" xfId="112"/>
    <cellStyle name="Best" xfId="113"/>
    <cellStyle name="Best 2" xfId="114"/>
    <cellStyle name="Best 2 2" xfId="115"/>
    <cellStyle name="Best 2 3" xfId="116"/>
    <cellStyle name="Best 3" xfId="117"/>
    <cellStyle name="Best 3 2" xfId="118"/>
    <cellStyle name="Best 4" xfId="119"/>
    <cellStyle name="Best 5" xfId="120"/>
    <cellStyle name="Best 6" xfId="121"/>
    <cellStyle name="Best 7" xfId="122"/>
    <cellStyle name="Buena 2" xfId="123"/>
    <cellStyle name="Cálculo 2" xfId="124"/>
    <cellStyle name="Celda de comprobación 2" xfId="125"/>
    <cellStyle name="Celda vinculada 2" xfId="126"/>
    <cellStyle name="Encabezado 4 2" xfId="127"/>
    <cellStyle name="Énfasis1 2" xfId="128"/>
    <cellStyle name="Énfasis2 2" xfId="129"/>
    <cellStyle name="Énfasis3 2" xfId="130"/>
    <cellStyle name="Énfasis4 2" xfId="131"/>
    <cellStyle name="Énfasis5 2" xfId="132"/>
    <cellStyle name="Énfasis6 2" xfId="133"/>
    <cellStyle name="Entrada 2" xfId="134"/>
    <cellStyle name="Estilo 1" xfId="135"/>
    <cellStyle name="Estilo 1 2" xfId="136"/>
    <cellStyle name="Estilo 1 2 2" xfId="137"/>
    <cellStyle name="Estilo 1 3" xfId="138"/>
    <cellStyle name="Estilo 1 4" xfId="139"/>
    <cellStyle name="Estilo 1_EvaluaPO 1Trim 2011 Troncal 4 Estival (2)" xfId="140"/>
    <cellStyle name="Euro" xfId="141"/>
    <cellStyle name="Euro 2" xfId="142"/>
    <cellStyle name="Euro 2 2" xfId="143"/>
    <cellStyle name="Euro 2 3" xfId="144"/>
    <cellStyle name="Euro 2 4" xfId="145"/>
    <cellStyle name="Euro 3" xfId="146"/>
    <cellStyle name="Euro 3 2" xfId="147"/>
    <cellStyle name="Euro 3 3" xfId="148"/>
    <cellStyle name="Euro 4" xfId="149"/>
    <cellStyle name="Euro 4 2" xfId="150"/>
    <cellStyle name="Euro 5" xfId="151"/>
    <cellStyle name="Euro 6" xfId="152"/>
    <cellStyle name="Euro 7" xfId="153"/>
    <cellStyle name="Euro 8" xfId="154"/>
    <cellStyle name="Incorrecto 2" xfId="155"/>
    <cellStyle name="Millares 2" xfId="156"/>
    <cellStyle name="Millares 2 2" xfId="157"/>
    <cellStyle name="Millares 2 3" xfId="158"/>
    <cellStyle name="Millares 3" xfId="159"/>
    <cellStyle name="Millares 4" xfId="160"/>
    <cellStyle name="Neutral 2" xfId="161"/>
    <cellStyle name="Normal" xfId="0" builtinId="0"/>
    <cellStyle name="Normal 10" xfId="162"/>
    <cellStyle name="Normal 10 2" xfId="163"/>
    <cellStyle name="Normal 10 3" xfId="164"/>
    <cellStyle name="Normal 10 4" xfId="165"/>
    <cellStyle name="Normal 10 5" xfId="166"/>
    <cellStyle name="Normal 10 5 2" xfId="167"/>
    <cellStyle name="Normal 10 5 3" xfId="168"/>
    <cellStyle name="Normal 10 5 4" xfId="169"/>
    <cellStyle name="Normal 10 6" xfId="170"/>
    <cellStyle name="Normal 10 7" xfId="171"/>
    <cellStyle name="Normal 100" xfId="172"/>
    <cellStyle name="Normal 101" xfId="173"/>
    <cellStyle name="Normal 102" xfId="174"/>
    <cellStyle name="Normal 103" xfId="175"/>
    <cellStyle name="Normal 104" xfId="176"/>
    <cellStyle name="Normal 105" xfId="177"/>
    <cellStyle name="Normal 106" xfId="178"/>
    <cellStyle name="Normal 107" xfId="179"/>
    <cellStyle name="Normal 108" xfId="180"/>
    <cellStyle name="Normal 109" xfId="181"/>
    <cellStyle name="Normal 11" xfId="182"/>
    <cellStyle name="Normal 11 2" xfId="183"/>
    <cellStyle name="Normal 11 3" xfId="184"/>
    <cellStyle name="Normal 11 4" xfId="185"/>
    <cellStyle name="Normal 11 5" xfId="186"/>
    <cellStyle name="Normal 110" xfId="187"/>
    <cellStyle name="Normal 111" xfId="188"/>
    <cellStyle name="Normal 112" xfId="189"/>
    <cellStyle name="Normal 113" xfId="190"/>
    <cellStyle name="Normal 113 2" xfId="191"/>
    <cellStyle name="Normal 114" xfId="192"/>
    <cellStyle name="Normal 115" xfId="193"/>
    <cellStyle name="Normal 116" xfId="194"/>
    <cellStyle name="Normal 12" xfId="195"/>
    <cellStyle name="Normal 12 2" xfId="196"/>
    <cellStyle name="Normal 12 3" xfId="197"/>
    <cellStyle name="Normal 13" xfId="198"/>
    <cellStyle name="Normal 13 2" xfId="199"/>
    <cellStyle name="Normal 14" xfId="200"/>
    <cellStyle name="Normal 14 2" xfId="201"/>
    <cellStyle name="Normal 15" xfId="202"/>
    <cellStyle name="Normal 15 2" xfId="203"/>
    <cellStyle name="Normal 16" xfId="204"/>
    <cellStyle name="Normal 16 2" xfId="205"/>
    <cellStyle name="Normal 17" xfId="206"/>
    <cellStyle name="Normal 18" xfId="207"/>
    <cellStyle name="Normal 19" xfId="208"/>
    <cellStyle name="Normal 19 2" xfId="209"/>
    <cellStyle name="Normal 2" xfId="210"/>
    <cellStyle name="Normal 2 2" xfId="211"/>
    <cellStyle name="Normal 2 3" xfId="212"/>
    <cellStyle name="Normal 2 3 2" xfId="213"/>
    <cellStyle name="Normal 2 4" xfId="214"/>
    <cellStyle name="Normal 20" xfId="215"/>
    <cellStyle name="Normal 21" xfId="216"/>
    <cellStyle name="Normal 21 2" xfId="217"/>
    <cellStyle name="Normal 22" xfId="218"/>
    <cellStyle name="Normal 22 2" xfId="219"/>
    <cellStyle name="Normal 23" xfId="220"/>
    <cellStyle name="Normal 23 2" xfId="221"/>
    <cellStyle name="Normal 24" xfId="222"/>
    <cellStyle name="Normal 24 2" xfId="223"/>
    <cellStyle name="Normal 25" xfId="224"/>
    <cellStyle name="Normal 25 2" xfId="225"/>
    <cellStyle name="Normal 26" xfId="226"/>
    <cellStyle name="Normal 26 2" xfId="227"/>
    <cellStyle name="Normal 27" xfId="228"/>
    <cellStyle name="Normal 27 2" xfId="229"/>
    <cellStyle name="Normal 28" xfId="230"/>
    <cellStyle name="Normal 28 2" xfId="231"/>
    <cellStyle name="Normal 29" xfId="232"/>
    <cellStyle name="Normal 29 2" xfId="233"/>
    <cellStyle name="Normal 3" xfId="234"/>
    <cellStyle name="Normal 3 2" xfId="235"/>
    <cellStyle name="Normal 3 3" xfId="236"/>
    <cellStyle name="Normal 3 3 2" xfId="237"/>
    <cellStyle name="Normal 3 4" xfId="238"/>
    <cellStyle name="Normal 30" xfId="239"/>
    <cellStyle name="Normal 30 2" xfId="240"/>
    <cellStyle name="Normal 31" xfId="241"/>
    <cellStyle name="Normal 31 2" xfId="242"/>
    <cellStyle name="Normal 32" xfId="243"/>
    <cellStyle name="Normal 32 2" xfId="244"/>
    <cellStyle name="Normal 33" xfId="245"/>
    <cellStyle name="Normal 33 2" xfId="246"/>
    <cellStyle name="Normal 34" xfId="247"/>
    <cellStyle name="Normal 34 2" xfId="248"/>
    <cellStyle name="Normal 35" xfId="249"/>
    <cellStyle name="Normal 35 2" xfId="250"/>
    <cellStyle name="Normal 36" xfId="251"/>
    <cellStyle name="Normal 36 2" xfId="252"/>
    <cellStyle name="Normal 37" xfId="253"/>
    <cellStyle name="Normal 37 2" xfId="254"/>
    <cellStyle name="Normal 38" xfId="255"/>
    <cellStyle name="Normal 38 2" xfId="256"/>
    <cellStyle name="Normal 39" xfId="257"/>
    <cellStyle name="Normal 39 2" xfId="258"/>
    <cellStyle name="Normal 4" xfId="259"/>
    <cellStyle name="Normal 4 10" xfId="260"/>
    <cellStyle name="Normal 4 2" xfId="261"/>
    <cellStyle name="Normal 40" xfId="262"/>
    <cellStyle name="Normal 40 2" xfId="263"/>
    <cellStyle name="Normal 41" xfId="264"/>
    <cellStyle name="Normal 41 2" xfId="265"/>
    <cellStyle name="Normal 42" xfId="266"/>
    <cellStyle name="Normal 42 2" xfId="267"/>
    <cellStyle name="Normal 43" xfId="268"/>
    <cellStyle name="Normal 44" xfId="269"/>
    <cellStyle name="Normal 45" xfId="270"/>
    <cellStyle name="Normal 46" xfId="271"/>
    <cellStyle name="Normal 47" xfId="272"/>
    <cellStyle name="Normal 48" xfId="273"/>
    <cellStyle name="Normal 49" xfId="274"/>
    <cellStyle name="Normal 5" xfId="275"/>
    <cellStyle name="Normal 5 12" xfId="276"/>
    <cellStyle name="Normal 5 2" xfId="277"/>
    <cellStyle name="Normal 5 2 2" xfId="278"/>
    <cellStyle name="Normal 5 2 3" xfId="279"/>
    <cellStyle name="Normal 5 2 3 2" xfId="280"/>
    <cellStyle name="Normal 5 2 3 3" xfId="281"/>
    <cellStyle name="Normal 5 2 3 4" xfId="282"/>
    <cellStyle name="Normal 5 2 4" xfId="283"/>
    <cellStyle name="Normal 5 3" xfId="284"/>
    <cellStyle name="Normal 5 3 2" xfId="285"/>
    <cellStyle name="Normal 5 3 3" xfId="286"/>
    <cellStyle name="Normal 5 3 3 2" xfId="287"/>
    <cellStyle name="Normal 5 3 3 3" xfId="288"/>
    <cellStyle name="Normal 5 3 3 4" xfId="289"/>
    <cellStyle name="Normal 5 3 4" xfId="290"/>
    <cellStyle name="Normal 5 4" xfId="291"/>
    <cellStyle name="Normal 5 5" xfId="292"/>
    <cellStyle name="Normal 5 6" xfId="293"/>
    <cellStyle name="Normal 5 7" xfId="294"/>
    <cellStyle name="Normal 5_EvaluaPO 13 T1 Normal (CAP)" xfId="295"/>
    <cellStyle name="Normal 50" xfId="296"/>
    <cellStyle name="Normal 51" xfId="297"/>
    <cellStyle name="Normal 52" xfId="298"/>
    <cellStyle name="Normal 53" xfId="299"/>
    <cellStyle name="Normal 54" xfId="300"/>
    <cellStyle name="Normal 55" xfId="301"/>
    <cellStyle name="Normal 56" xfId="302"/>
    <cellStyle name="Normal 57" xfId="303"/>
    <cellStyle name="Normal 58" xfId="304"/>
    <cellStyle name="Normal 59" xfId="305"/>
    <cellStyle name="Normal 6" xfId="306"/>
    <cellStyle name="Normal 6 2" xfId="307"/>
    <cellStyle name="Normal 6 2 2" xfId="308"/>
    <cellStyle name="Normal 6 2 3" xfId="309"/>
    <cellStyle name="Normal 6 2 4" xfId="310"/>
    <cellStyle name="Normal 6 2 5" xfId="311"/>
    <cellStyle name="Normal 6 3" xfId="312"/>
    <cellStyle name="Normal 6 3 2" xfId="313"/>
    <cellStyle name="Normal 6 3 2 2" xfId="314"/>
    <cellStyle name="Normal 6 3 2 3" xfId="315"/>
    <cellStyle name="Normal 6 3 2 4" xfId="316"/>
    <cellStyle name="Normal 6 4" xfId="317"/>
    <cellStyle name="Normal 6 4 2" xfId="318"/>
    <cellStyle name="Normal 6 5" xfId="319"/>
    <cellStyle name="Normal 6 5 2" xfId="320"/>
    <cellStyle name="Normal 6 5 3" xfId="321"/>
    <cellStyle name="Normal 6 5 4" xfId="322"/>
    <cellStyle name="Normal 6 6" xfId="323"/>
    <cellStyle name="Normal 6 7" xfId="324"/>
    <cellStyle name="Normal 6 8" xfId="325"/>
    <cellStyle name="Normal 6 9" xfId="326"/>
    <cellStyle name="Normal 60" xfId="327"/>
    <cellStyle name="Normal 61" xfId="328"/>
    <cellStyle name="Normal 62" xfId="329"/>
    <cellStyle name="Normal 63" xfId="330"/>
    <cellStyle name="Normal 64" xfId="331"/>
    <cellStyle name="Normal 65" xfId="332"/>
    <cellStyle name="Normal 66" xfId="333"/>
    <cellStyle name="Normal 67" xfId="334"/>
    <cellStyle name="Normal 68" xfId="335"/>
    <cellStyle name="Normal 69" xfId="336"/>
    <cellStyle name="Normal 7" xfId="337"/>
    <cellStyle name="Normal 7 10" xfId="338"/>
    <cellStyle name="Normal 7 2" xfId="339"/>
    <cellStyle name="Normal 7 3" xfId="340"/>
    <cellStyle name="Normal 7 4" xfId="341"/>
    <cellStyle name="Normal 7 5" xfId="342"/>
    <cellStyle name="Normal 7 6" xfId="343"/>
    <cellStyle name="Normal 7 7" xfId="344"/>
    <cellStyle name="Normal 7 7 2" xfId="345"/>
    <cellStyle name="Normal 7 7 3" xfId="346"/>
    <cellStyle name="Normal 7 7 4" xfId="347"/>
    <cellStyle name="Normal 7 8" xfId="348"/>
    <cellStyle name="Normal 7 9" xfId="349"/>
    <cellStyle name="Normal 70" xfId="350"/>
    <cellStyle name="Normal 71" xfId="351"/>
    <cellStyle name="Normal 72" xfId="352"/>
    <cellStyle name="Normal 73" xfId="353"/>
    <cellStyle name="Normal 74" xfId="354"/>
    <cellStyle name="Normal 75" xfId="355"/>
    <cellStyle name="Normal 76" xfId="356"/>
    <cellStyle name="Normal 77" xfId="357"/>
    <cellStyle name="Normal 78" xfId="358"/>
    <cellStyle name="Normal 79" xfId="359"/>
    <cellStyle name="Normal 8" xfId="360"/>
    <cellStyle name="Normal 8 2" xfId="361"/>
    <cellStyle name="Normal 8 3" xfId="362"/>
    <cellStyle name="Normal 8 4" xfId="363"/>
    <cellStyle name="Normal 8 4 2" xfId="364"/>
    <cellStyle name="Normal 8 4 3" xfId="365"/>
    <cellStyle name="Normal 8 4 4" xfId="366"/>
    <cellStyle name="Normal 8 5" xfId="367"/>
    <cellStyle name="Normal 8 6" xfId="368"/>
    <cellStyle name="Normal 8 7" xfId="369"/>
    <cellStyle name="Normal 80" xfId="370"/>
    <cellStyle name="Normal 81" xfId="371"/>
    <cellStyle name="Normal 82" xfId="372"/>
    <cellStyle name="Normal 83" xfId="373"/>
    <cellStyle name="Normal 84" xfId="374"/>
    <cellStyle name="Normal 85" xfId="375"/>
    <cellStyle name="Normal 86" xfId="376"/>
    <cellStyle name="Normal 87" xfId="377"/>
    <cellStyle name="Normal 88" xfId="378"/>
    <cellStyle name="Normal 89" xfId="379"/>
    <cellStyle name="Normal 9" xfId="380"/>
    <cellStyle name="Normal 9 2" xfId="381"/>
    <cellStyle name="Normal 9 3" xfId="382"/>
    <cellStyle name="Normal 9 4" xfId="383"/>
    <cellStyle name="Normal 9 5" xfId="384"/>
    <cellStyle name="Normal 9 6" xfId="385"/>
    <cellStyle name="Normal 9 7" xfId="386"/>
    <cellStyle name="Normal 9 7 2" xfId="387"/>
    <cellStyle name="Normal 9 7 3" xfId="388"/>
    <cellStyle name="Normal 9 7 4" xfId="389"/>
    <cellStyle name="Normal 9 8" xfId="390"/>
    <cellStyle name="Normal 9 9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2" xfId="402"/>
    <cellStyle name="Notas 2 2" xfId="403"/>
    <cellStyle name="Notas 2 3" xfId="404"/>
    <cellStyle name="Notas 3" xfId="405"/>
    <cellStyle name="Notas 3 2" xfId="406"/>
    <cellStyle name="Notas 4" xfId="407"/>
    <cellStyle name="Notas 5" xfId="408"/>
    <cellStyle name="Notas 6" xfId="409"/>
    <cellStyle name="Porcentual" xfId="410" builtinId="5"/>
    <cellStyle name="Porcentual 2" xfId="411"/>
    <cellStyle name="Porcentual 2 2" xfId="412"/>
    <cellStyle name="Porcentual 3" xfId="413"/>
    <cellStyle name="Porcentual 3 2" xfId="414"/>
    <cellStyle name="Porcentual 3 3" xfId="415"/>
    <cellStyle name="Porcentual 4" xfId="416"/>
    <cellStyle name="Porcentual 4 2" xfId="417"/>
    <cellStyle name="Porcentual 4 3" xfId="418"/>
    <cellStyle name="Porcentual 5" xfId="419"/>
    <cellStyle name="Porcentual 6" xfId="420"/>
    <cellStyle name="Salida 2" xfId="421"/>
    <cellStyle name="Texto de advertencia 2" xfId="422"/>
    <cellStyle name="Texto explicativo 2" xfId="423"/>
    <cellStyle name="Título 1 2" xfId="424"/>
    <cellStyle name="Título 2 2" xfId="425"/>
    <cellStyle name="Título 3 2" xfId="426"/>
    <cellStyle name="Título 4" xfId="427"/>
    <cellStyle name="Total 2" xfId="428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7\Planificaci&#243;n\Users\fernando.vergara\Documents\GCIA%20PLANIFICACION\KM\kMCOMERCIALES%202012%20PO%2001-07-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dkmpo2007"/>
      <sheetName val="bdkmpo 2008"/>
      <sheetName val="bdkmpo 2009"/>
      <sheetName val="bdkmpo 2010"/>
      <sheetName val="bdkmpo 2011"/>
      <sheetName val="kmComerciales hasta 2011"/>
      <sheetName val="KM especiales"/>
      <sheetName val="kmComerciales"/>
      <sheetName val="WEB"/>
      <sheetName val="bdkmpo 2012"/>
      <sheetName val="LINK"/>
      <sheetName val="Km Detalle"/>
      <sheetName val="Asig KM por tipo bus"/>
      <sheetName val="Base 01 Julio 2012 "/>
      <sheetName val="Hoja1"/>
      <sheetName val="kmts por día 01 Julio 2012"/>
      <sheetName val="KM ANEXO 6"/>
      <sheetName val="Km Base PB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3">
          <cell r="AL3">
            <v>933.82999999999993</v>
          </cell>
          <cell r="AM3">
            <v>820.79</v>
          </cell>
        </row>
        <row r="4">
          <cell r="AK4">
            <v>4809.58</v>
          </cell>
          <cell r="AL4">
            <v>3791.34</v>
          </cell>
          <cell r="AM4">
            <v>3020.22</v>
          </cell>
        </row>
        <row r="5">
          <cell r="AK5">
            <v>6173.204999999999</v>
          </cell>
          <cell r="AL5">
            <v>5336.835</v>
          </cell>
          <cell r="AM5">
            <v>4634.6799999999994</v>
          </cell>
        </row>
        <row r="6">
          <cell r="AK6">
            <v>666.97499999999945</v>
          </cell>
          <cell r="AL6">
            <v>552.75</v>
          </cell>
          <cell r="AM6">
            <v>523.875</v>
          </cell>
        </row>
        <row r="7">
          <cell r="AK7">
            <v>1130.1224999999995</v>
          </cell>
          <cell r="AL7">
            <v>1058.42</v>
          </cell>
          <cell r="AM7">
            <v>1062.4424999999997</v>
          </cell>
        </row>
        <row r="8">
          <cell r="AK8">
            <v>1080.3625000000002</v>
          </cell>
          <cell r="AL8">
            <v>1005.3199999999997</v>
          </cell>
          <cell r="AM8">
            <v>1000.845</v>
          </cell>
        </row>
        <row r="9">
          <cell r="AK9">
            <v>239.92999999999984</v>
          </cell>
          <cell r="AL9">
            <v>211.56000000000017</v>
          </cell>
          <cell r="AM9">
            <v>202.09999999999991</v>
          </cell>
        </row>
        <row r="10">
          <cell r="AK10">
            <v>169.10000000000036</v>
          </cell>
          <cell r="AL10">
            <v>145.92000000000007</v>
          </cell>
          <cell r="AM10">
            <v>140.60000000000036</v>
          </cell>
        </row>
        <row r="11">
          <cell r="AK11">
            <v>188.51249999999982</v>
          </cell>
          <cell r="AL11">
            <v>173.25</v>
          </cell>
          <cell r="AM11">
            <v>170.36249999999973</v>
          </cell>
        </row>
        <row r="12">
          <cell r="AK12">
            <v>2527.94</v>
          </cell>
          <cell r="AL12">
            <v>1739.7399999999998</v>
          </cell>
          <cell r="AM12">
            <v>1503.6400000000003</v>
          </cell>
        </row>
        <row r="13">
          <cell r="AL13">
            <v>331.13999999999987</v>
          </cell>
          <cell r="AM13">
            <v>437.5</v>
          </cell>
        </row>
        <row r="14">
          <cell r="AK14">
            <v>3375.1549999999997</v>
          </cell>
          <cell r="AL14">
            <v>2569.7849999999999</v>
          </cell>
          <cell r="AM14">
            <v>2211.8049999999998</v>
          </cell>
        </row>
        <row r="15">
          <cell r="AK15">
            <v>310.3</v>
          </cell>
          <cell r="AL15">
            <v>0</v>
          </cell>
          <cell r="AM15">
            <v>0</v>
          </cell>
        </row>
        <row r="16">
          <cell r="AK16">
            <v>8310.0949999999993</v>
          </cell>
          <cell r="AL16">
            <v>7168.01</v>
          </cell>
          <cell r="AM16">
            <v>5618.17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81"/>
  <sheetViews>
    <sheetView tabSelected="1" workbookViewId="0">
      <selection activeCell="C14" sqref="C14"/>
    </sheetView>
  </sheetViews>
  <sheetFormatPr baseColWidth="10" defaultRowHeight="12.75"/>
  <cols>
    <col min="1" max="1" width="26.42578125" style="6" customWidth="1"/>
    <col min="2" max="2" width="20.28515625" style="6" customWidth="1"/>
    <col min="3" max="3" width="12.5703125" style="6" customWidth="1"/>
    <col min="4" max="4" width="13.140625" style="6" customWidth="1"/>
    <col min="5" max="5" width="12.42578125" style="6" customWidth="1"/>
    <col min="6" max="6" width="11.42578125" style="6"/>
    <col min="7" max="7" width="13.28515625" style="6" customWidth="1"/>
    <col min="8" max="8" width="11.5703125" style="6" hidden="1" customWidth="1"/>
    <col min="9" max="9" width="13.5703125" style="6" customWidth="1"/>
    <col min="10" max="10" width="13" style="6" customWidth="1"/>
    <col min="11" max="11" width="15.7109375" style="6" customWidth="1"/>
    <col min="12" max="13" width="15.7109375" style="6" bestFit="1" customWidth="1"/>
    <col min="14" max="14" width="15.28515625" style="6" customWidth="1"/>
    <col min="15" max="16" width="13" style="5" customWidth="1"/>
    <col min="17" max="17" width="11.42578125" style="5"/>
    <col min="18" max="18" width="15.28515625" style="5" bestFit="1" customWidth="1"/>
    <col min="19" max="19" width="15.140625" style="5" bestFit="1" customWidth="1"/>
    <col min="20" max="20" width="11.7109375" style="5" customWidth="1"/>
    <col min="21" max="21" width="14.140625" style="5" bestFit="1" customWidth="1"/>
    <col min="22" max="23" width="12.85546875" style="5" bestFit="1" customWidth="1"/>
    <col min="24" max="24" width="14.28515625" style="5" bestFit="1" customWidth="1"/>
    <col min="25" max="25" width="11.42578125" style="5"/>
    <col min="26" max="26" width="14" style="5" customWidth="1"/>
    <col min="27" max="27" width="11.42578125" style="5"/>
    <col min="28" max="28" width="12.85546875" style="5" bestFit="1" customWidth="1"/>
    <col min="29" max="29" width="11.42578125" style="5"/>
    <col min="30" max="30" width="13.7109375" style="5" customWidth="1"/>
    <col min="31" max="31" width="11.85546875" style="5" customWidth="1"/>
    <col min="32" max="32" width="11.42578125" style="5"/>
    <col min="33" max="33" width="13.28515625" style="5" bestFit="1" customWidth="1"/>
    <col min="34" max="34" width="13.140625" style="5" bestFit="1" customWidth="1"/>
    <col min="35" max="35" width="11.42578125" style="5"/>
    <col min="36" max="36" width="13.28515625" style="5" bestFit="1" customWidth="1"/>
    <col min="37" max="42" width="11.42578125" style="5"/>
    <col min="43" max="43" width="12.85546875" style="5" bestFit="1" customWidth="1"/>
    <col min="44" max="16384" width="11.42578125" style="5"/>
  </cols>
  <sheetData>
    <row r="1" spans="1:14" ht="15" customHeight="1"/>
    <row r="2" spans="1:14" ht="15" customHeight="1">
      <c r="A2" s="7" t="s">
        <v>36</v>
      </c>
    </row>
    <row r="3" spans="1:14" ht="15" customHeight="1"/>
    <row r="4" spans="1:14" ht="15" customHeight="1">
      <c r="A4" s="8" t="s">
        <v>2</v>
      </c>
      <c r="B4" s="8" t="s">
        <v>37</v>
      </c>
      <c r="C4" s="8" t="s">
        <v>38</v>
      </c>
      <c r="D4" s="8" t="s">
        <v>39</v>
      </c>
      <c r="E4" s="9" t="s">
        <v>40</v>
      </c>
      <c r="F4" s="9" t="s">
        <v>41</v>
      </c>
      <c r="G4" s="9" t="s">
        <v>42</v>
      </c>
    </row>
    <row r="5" spans="1:14" ht="15" customHeight="1">
      <c r="A5" s="10" t="s">
        <v>43</v>
      </c>
      <c r="B5" s="11" t="s">
        <v>44</v>
      </c>
      <c r="C5" s="12">
        <v>42005</v>
      </c>
      <c r="D5" s="12">
        <v>42385</v>
      </c>
      <c r="E5" s="10">
        <v>141531.18999999997</v>
      </c>
      <c r="F5" s="10">
        <v>120567.26000000001</v>
      </c>
      <c r="G5" s="10">
        <v>101414.44000000003</v>
      </c>
    </row>
    <row r="6" spans="1:14" ht="15" customHeight="1">
      <c r="A6" s="10" t="s">
        <v>43</v>
      </c>
      <c r="B6" s="11" t="s">
        <v>45</v>
      </c>
      <c r="C6" s="12">
        <v>42021</v>
      </c>
      <c r="D6" s="13">
        <v>42035</v>
      </c>
      <c r="E6" s="10">
        <v>141986.94000000003</v>
      </c>
      <c r="F6" s="10">
        <v>121186.78000000001</v>
      </c>
      <c r="G6" s="10">
        <v>100254.35000000005</v>
      </c>
    </row>
    <row r="7" spans="1:14" ht="15" customHeight="1">
      <c r="A7" s="10" t="s">
        <v>43</v>
      </c>
      <c r="B7" s="11" t="s">
        <v>46</v>
      </c>
      <c r="C7" s="12">
        <v>42036</v>
      </c>
      <c r="D7" s="12">
        <v>42063</v>
      </c>
      <c r="E7" s="10">
        <v>137803.14000000004</v>
      </c>
      <c r="F7" s="10">
        <v>119897.12000000001</v>
      </c>
      <c r="G7" s="10">
        <v>99961.030000000042</v>
      </c>
    </row>
    <row r="8" spans="1:14" ht="15" customHeight="1">
      <c r="A8" s="10" t="s">
        <v>43</v>
      </c>
      <c r="B8" s="11" t="s">
        <v>47</v>
      </c>
      <c r="C8" s="12">
        <v>42064</v>
      </c>
      <c r="D8" s="12">
        <v>42185</v>
      </c>
      <c r="E8" s="10">
        <v>161185.73000000004</v>
      </c>
      <c r="F8" s="10">
        <v>129215.10999999996</v>
      </c>
      <c r="G8" s="10">
        <v>107685.96000000002</v>
      </c>
    </row>
    <row r="9" spans="1:14" ht="15" customHeight="1">
      <c r="A9" s="10" t="s">
        <v>43</v>
      </c>
      <c r="B9" s="11" t="s">
        <v>48</v>
      </c>
      <c r="C9" s="12">
        <v>42156</v>
      </c>
      <c r="D9" s="12">
        <v>42185</v>
      </c>
      <c r="E9" s="10">
        <v>161251.81000000003</v>
      </c>
      <c r="F9" s="10">
        <v>129206.45999999999</v>
      </c>
      <c r="G9" s="10">
        <v>107708.81000000003</v>
      </c>
    </row>
    <row r="10" spans="1:14" ht="15" customHeight="1">
      <c r="A10" s="10" t="s">
        <v>43</v>
      </c>
      <c r="B10" s="11" t="s">
        <v>49</v>
      </c>
      <c r="C10" s="12">
        <v>42191</v>
      </c>
      <c r="D10" s="12">
        <v>42369</v>
      </c>
      <c r="E10" s="10">
        <v>161557.67000000001</v>
      </c>
      <c r="F10" s="10">
        <v>129452.56</v>
      </c>
      <c r="G10" s="10">
        <v>107944.55000000003</v>
      </c>
    </row>
    <row r="11" spans="1:14" ht="15" customHeight="1">
      <c r="A11" s="10" t="s">
        <v>43</v>
      </c>
      <c r="B11" s="11" t="s">
        <v>50</v>
      </c>
      <c r="C11" s="12">
        <v>42301</v>
      </c>
      <c r="D11" s="12">
        <v>42369</v>
      </c>
      <c r="E11" s="10">
        <v>161537.41000000003</v>
      </c>
      <c r="F11" s="10">
        <v>129450.58999999997</v>
      </c>
      <c r="G11" s="10">
        <v>107496.70000000003</v>
      </c>
    </row>
    <row r="12" spans="1:14" ht="15" customHeight="1">
      <c r="A12" s="14" t="s">
        <v>51</v>
      </c>
      <c r="B12" s="15" t="s">
        <v>44</v>
      </c>
      <c r="C12" s="16">
        <v>42005</v>
      </c>
      <c r="D12" s="16">
        <v>42385</v>
      </c>
      <c r="E12" s="14">
        <v>269621.40424000006</v>
      </c>
      <c r="F12" s="14">
        <v>194233.70764000004</v>
      </c>
      <c r="G12" s="14">
        <v>166447.67892000003</v>
      </c>
      <c r="L12" s="17"/>
      <c r="M12" s="17"/>
      <c r="N12" s="17"/>
    </row>
    <row r="13" spans="1:14" ht="15" customHeight="1">
      <c r="A13" s="14" t="s">
        <v>51</v>
      </c>
      <c r="B13" s="15" t="s">
        <v>45</v>
      </c>
      <c r="C13" s="16">
        <v>42021</v>
      </c>
      <c r="D13" s="16">
        <v>42035</v>
      </c>
      <c r="E13" s="14">
        <v>267681.26423999999</v>
      </c>
      <c r="F13" s="14">
        <v>192104.49764000002</v>
      </c>
      <c r="G13" s="14">
        <v>164462.73892</v>
      </c>
    </row>
    <row r="14" spans="1:14" ht="15" customHeight="1">
      <c r="A14" s="14" t="s">
        <v>51</v>
      </c>
      <c r="B14" s="15" t="s">
        <v>46</v>
      </c>
      <c r="C14" s="16">
        <v>42036</v>
      </c>
      <c r="D14" s="16">
        <v>42063</v>
      </c>
      <c r="E14" s="14">
        <v>242778.17824000007</v>
      </c>
      <c r="F14" s="14">
        <v>178991.44264000002</v>
      </c>
      <c r="G14" s="14">
        <v>160869.56891999999</v>
      </c>
    </row>
    <row r="15" spans="1:14" ht="15" customHeight="1">
      <c r="A15" s="14" t="s">
        <v>51</v>
      </c>
      <c r="B15" s="15" t="s">
        <v>47</v>
      </c>
      <c r="C15" s="16">
        <v>41699</v>
      </c>
      <c r="D15" s="16">
        <v>42185</v>
      </c>
      <c r="E15" s="14">
        <v>291811.01523999998</v>
      </c>
      <c r="F15" s="14">
        <v>212507.56164000003</v>
      </c>
      <c r="G15" s="14">
        <v>181907.06191999995</v>
      </c>
    </row>
    <row r="16" spans="1:14" ht="15" customHeight="1">
      <c r="A16" s="14" t="s">
        <v>51</v>
      </c>
      <c r="B16" s="15" t="s">
        <v>52</v>
      </c>
      <c r="C16" s="16">
        <v>42119</v>
      </c>
      <c r="D16" s="16">
        <v>42185</v>
      </c>
      <c r="E16" s="14">
        <v>292678.16108536231</v>
      </c>
      <c r="F16" s="14">
        <v>214519.21489142909</v>
      </c>
      <c r="G16" s="14">
        <v>184284.30489345908</v>
      </c>
    </row>
    <row r="17" spans="1:40" ht="15" customHeight="1">
      <c r="A17" s="14" t="s">
        <v>51</v>
      </c>
      <c r="B17" s="15" t="s">
        <v>48</v>
      </c>
      <c r="C17" s="16">
        <v>42156</v>
      </c>
      <c r="D17" s="16">
        <v>42185</v>
      </c>
      <c r="E17" s="14">
        <v>292659.15908536233</v>
      </c>
      <c r="F17" s="14">
        <v>214497.95289142907</v>
      </c>
      <c r="G17" s="14">
        <v>184266.72989345909</v>
      </c>
    </row>
    <row r="18" spans="1:40" ht="15" customHeight="1">
      <c r="A18" s="14" t="s">
        <v>51</v>
      </c>
      <c r="B18" s="15" t="s">
        <v>49</v>
      </c>
      <c r="C18" s="16">
        <v>42191</v>
      </c>
      <c r="D18" s="16">
        <v>42369</v>
      </c>
      <c r="E18" s="14">
        <v>293277.75218267413</v>
      </c>
      <c r="F18" s="14">
        <v>215163.01315390476</v>
      </c>
      <c r="G18" s="14">
        <v>185014.8114626829</v>
      </c>
    </row>
    <row r="19" spans="1:40" ht="15" customHeight="1">
      <c r="A19" s="14" t="s">
        <v>51</v>
      </c>
      <c r="B19" s="15" t="s">
        <v>50</v>
      </c>
      <c r="C19" s="16">
        <v>42301</v>
      </c>
      <c r="D19" s="16">
        <v>42369</v>
      </c>
      <c r="E19" s="14">
        <v>294765.13218267413</v>
      </c>
      <c r="F19" s="14">
        <v>217000.31315390475</v>
      </c>
      <c r="G19" s="14">
        <v>186515.20146268292</v>
      </c>
    </row>
    <row r="20" spans="1:40" ht="15" customHeight="1">
      <c r="A20" s="14" t="s">
        <v>51</v>
      </c>
      <c r="B20" s="15" t="s">
        <v>53</v>
      </c>
      <c r="C20" s="16">
        <v>42339</v>
      </c>
      <c r="D20" s="16">
        <v>42369</v>
      </c>
      <c r="E20" s="14">
        <v>290275.95218267414</v>
      </c>
      <c r="F20" s="14">
        <v>217000.31315390475</v>
      </c>
      <c r="G20" s="14">
        <v>186515.20146268292</v>
      </c>
    </row>
    <row r="21" spans="1:40" ht="15" customHeight="1">
      <c r="A21" s="18" t="s">
        <v>54</v>
      </c>
      <c r="B21" s="19" t="s">
        <v>44</v>
      </c>
      <c r="C21" s="20">
        <v>42005</v>
      </c>
      <c r="D21" s="20">
        <v>42385</v>
      </c>
      <c r="E21" s="18">
        <v>229736.69000000003</v>
      </c>
      <c r="F21" s="18">
        <v>174798.57</v>
      </c>
      <c r="G21" s="18">
        <v>152171.98000000001</v>
      </c>
      <c r="I21" s="17"/>
      <c r="J21" s="17"/>
      <c r="K21" s="17"/>
    </row>
    <row r="22" spans="1:40" ht="15" customHeight="1">
      <c r="A22" s="18" t="s">
        <v>54</v>
      </c>
      <c r="B22" s="19" t="s">
        <v>45</v>
      </c>
      <c r="C22" s="20">
        <v>42021</v>
      </c>
      <c r="D22" s="20">
        <v>42035</v>
      </c>
      <c r="E22" s="18">
        <v>220133.09</v>
      </c>
      <c r="F22" s="18">
        <v>172200.02999999997</v>
      </c>
      <c r="G22" s="18">
        <v>153286.61000000002</v>
      </c>
    </row>
    <row r="23" spans="1:40" s="6" customFormat="1" ht="15" customHeight="1">
      <c r="A23" s="18" t="s">
        <v>54</v>
      </c>
      <c r="B23" s="19" t="s">
        <v>46</v>
      </c>
      <c r="C23" s="20">
        <v>42036</v>
      </c>
      <c r="D23" s="20">
        <v>42063</v>
      </c>
      <c r="E23" s="18">
        <v>206851.12999999995</v>
      </c>
      <c r="F23" s="18">
        <v>165587.10999999996</v>
      </c>
      <c r="G23" s="18">
        <v>150929.68000000002</v>
      </c>
      <c r="I23" s="17"/>
      <c r="J23" s="17"/>
      <c r="K23" s="17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s="6" customFormat="1" ht="15" customHeight="1">
      <c r="A24" s="18" t="s">
        <v>54</v>
      </c>
      <c r="B24" s="19" t="s">
        <v>47</v>
      </c>
      <c r="C24" s="20">
        <v>42064</v>
      </c>
      <c r="D24" s="20">
        <v>42185</v>
      </c>
      <c r="E24" s="18">
        <v>246569.48000000004</v>
      </c>
      <c r="F24" s="18">
        <v>189583.08999999997</v>
      </c>
      <c r="G24" s="18">
        <v>163128.10999999999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s="6" customFormat="1" ht="15" customHeight="1">
      <c r="A25" s="18" t="s">
        <v>54</v>
      </c>
      <c r="B25" s="19" t="s">
        <v>52</v>
      </c>
      <c r="C25" s="20">
        <v>42119</v>
      </c>
      <c r="D25" s="20">
        <v>42185</v>
      </c>
      <c r="E25" s="18">
        <v>247125.58000000005</v>
      </c>
      <c r="F25" s="18">
        <v>190248.01999999996</v>
      </c>
      <c r="G25" s="18">
        <v>163720.18999999997</v>
      </c>
      <c r="I25" s="17"/>
      <c r="J25" s="17"/>
      <c r="K25" s="17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s="6" customFormat="1" ht="15" customHeight="1">
      <c r="A26" s="18" t="s">
        <v>54</v>
      </c>
      <c r="B26" s="19" t="s">
        <v>49</v>
      </c>
      <c r="C26" s="20">
        <v>42191</v>
      </c>
      <c r="D26" s="20">
        <v>42369</v>
      </c>
      <c r="E26" s="18">
        <v>247696.91000000006</v>
      </c>
      <c r="F26" s="18">
        <v>190809.4</v>
      </c>
      <c r="G26" s="18">
        <v>164191.59</v>
      </c>
      <c r="I26" s="17"/>
      <c r="J26" s="17"/>
      <c r="K26" s="17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s="6" customFormat="1" ht="15" customHeight="1">
      <c r="A27" s="18" t="s">
        <v>54</v>
      </c>
      <c r="B27" s="19" t="s">
        <v>50</v>
      </c>
      <c r="C27" s="20">
        <v>42301</v>
      </c>
      <c r="D27" s="20">
        <v>42369</v>
      </c>
      <c r="E27" s="18">
        <v>246198.53000000003</v>
      </c>
      <c r="F27" s="18">
        <v>190845.68</v>
      </c>
      <c r="G27" s="18">
        <v>164226.33000000002</v>
      </c>
      <c r="I27" s="17"/>
      <c r="J27" s="17"/>
      <c r="K27" s="17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s="6" customFormat="1" ht="15" customHeight="1">
      <c r="A28" s="21" t="s">
        <v>55</v>
      </c>
      <c r="B28" s="22" t="s">
        <v>44</v>
      </c>
      <c r="C28" s="21">
        <v>42005</v>
      </c>
      <c r="D28" s="21">
        <v>42385</v>
      </c>
      <c r="E28" s="22">
        <v>237787.71000000002</v>
      </c>
      <c r="F28" s="22">
        <v>193862.41</v>
      </c>
      <c r="G28" s="22">
        <v>170229.60999999996</v>
      </c>
      <c r="I28" s="17"/>
      <c r="J28" s="17"/>
      <c r="K28" s="17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s="6" customFormat="1" ht="15" customHeight="1">
      <c r="A29" s="21" t="s">
        <v>55</v>
      </c>
      <c r="B29" s="22" t="s">
        <v>45</v>
      </c>
      <c r="C29" s="21">
        <v>42021</v>
      </c>
      <c r="D29" s="21">
        <v>42035</v>
      </c>
      <c r="E29" s="22">
        <v>237909.53000000003</v>
      </c>
      <c r="F29" s="22">
        <v>194218.31999999998</v>
      </c>
      <c r="G29" s="22">
        <v>170496.95999999996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s="6" customFormat="1" ht="15" customHeight="1">
      <c r="A30" s="21" t="s">
        <v>55</v>
      </c>
      <c r="B30" s="22" t="s">
        <v>46</v>
      </c>
      <c r="C30" s="21">
        <v>42036</v>
      </c>
      <c r="D30" s="21">
        <v>42063</v>
      </c>
      <c r="E30" s="22">
        <v>230900.24</v>
      </c>
      <c r="F30" s="22">
        <v>192351.31999999998</v>
      </c>
      <c r="G30" s="22">
        <v>170480.03999999995</v>
      </c>
      <c r="I30" s="17"/>
      <c r="J30" s="17"/>
      <c r="K30" s="17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s="6" customFormat="1" ht="15" customHeight="1">
      <c r="A31" s="21" t="s">
        <v>55</v>
      </c>
      <c r="B31" s="22" t="s">
        <v>47</v>
      </c>
      <c r="C31" s="21">
        <v>42064</v>
      </c>
      <c r="D31" s="21">
        <v>42185</v>
      </c>
      <c r="E31" s="22">
        <v>271617.61999999988</v>
      </c>
      <c r="F31" s="22">
        <v>223245.08000000002</v>
      </c>
      <c r="G31" s="22">
        <v>187941.61000000002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s="6" customFormat="1" ht="15" customHeight="1">
      <c r="A32" s="21" t="s">
        <v>55</v>
      </c>
      <c r="B32" s="22" t="s">
        <v>48</v>
      </c>
      <c r="C32" s="21">
        <v>42156</v>
      </c>
      <c r="D32" s="21">
        <v>42185</v>
      </c>
      <c r="E32" s="22">
        <v>271760.35999999987</v>
      </c>
      <c r="F32" s="22">
        <v>223386.6</v>
      </c>
      <c r="G32" s="22">
        <v>188061.06</v>
      </c>
      <c r="I32" s="17"/>
      <c r="J32" s="17"/>
      <c r="K32" s="17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6" customFormat="1" ht="15" customHeight="1">
      <c r="A33" s="21" t="s">
        <v>55</v>
      </c>
      <c r="B33" s="22" t="s">
        <v>49</v>
      </c>
      <c r="C33" s="21">
        <v>42191</v>
      </c>
      <c r="D33" s="21">
        <v>42369</v>
      </c>
      <c r="E33" s="22">
        <v>272006.93999999989</v>
      </c>
      <c r="F33" s="22">
        <v>223479.21000000002</v>
      </c>
      <c r="G33" s="22">
        <v>188061.75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s="6" customFormat="1" ht="15" customHeight="1">
      <c r="A34" s="21" t="s">
        <v>55</v>
      </c>
      <c r="B34" s="22" t="s">
        <v>50</v>
      </c>
      <c r="C34" s="21">
        <v>42301</v>
      </c>
      <c r="D34" s="21">
        <v>42369</v>
      </c>
      <c r="E34" s="22">
        <v>272266.04999999993</v>
      </c>
      <c r="F34" s="22">
        <v>223920.29000000004</v>
      </c>
      <c r="G34" s="22">
        <v>187160.54000000004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s="6" customFormat="1" ht="15" customHeight="1">
      <c r="A35" s="23" t="s">
        <v>56</v>
      </c>
      <c r="B35" s="23" t="s">
        <v>44</v>
      </c>
      <c r="C35" s="24">
        <v>42005</v>
      </c>
      <c r="D35" s="24">
        <v>42385</v>
      </c>
      <c r="E35" s="23">
        <v>180772.03999999998</v>
      </c>
      <c r="F35" s="23">
        <v>138557.20000000001</v>
      </c>
      <c r="G35" s="23">
        <v>121024.78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s="6" customFormat="1" ht="15" customHeight="1">
      <c r="A36" s="23" t="s">
        <v>56</v>
      </c>
      <c r="B36" s="23" t="s">
        <v>45</v>
      </c>
      <c r="C36" s="24">
        <v>42021</v>
      </c>
      <c r="D36" s="24">
        <v>42035</v>
      </c>
      <c r="E36" s="23">
        <v>180977.80999999997</v>
      </c>
      <c r="F36" s="23">
        <v>139422.79</v>
      </c>
      <c r="G36" s="23">
        <v>121818.19000000003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s="6" customFormat="1" ht="15" customHeight="1">
      <c r="A37" s="23" t="s">
        <v>56</v>
      </c>
      <c r="B37" s="23" t="s">
        <v>46</v>
      </c>
      <c r="C37" s="24">
        <v>42036</v>
      </c>
      <c r="D37" s="24">
        <v>42063</v>
      </c>
      <c r="E37" s="23">
        <v>167882.13000000003</v>
      </c>
      <c r="F37" s="23">
        <v>137253.56</v>
      </c>
      <c r="G37" s="23">
        <v>121632.35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s="6" customFormat="1" ht="15" customHeight="1">
      <c r="A38" s="23" t="s">
        <v>56</v>
      </c>
      <c r="B38" s="23" t="s">
        <v>47</v>
      </c>
      <c r="C38" s="24">
        <v>42064</v>
      </c>
      <c r="D38" s="24">
        <v>42185</v>
      </c>
      <c r="E38" s="23">
        <v>203366.30000000005</v>
      </c>
      <c r="F38" s="23">
        <v>150783.42999999996</v>
      </c>
      <c r="G38" s="23">
        <v>123658.03000000003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6" customFormat="1" ht="15" customHeight="1">
      <c r="A39" s="23" t="s">
        <v>56</v>
      </c>
      <c r="B39" s="23" t="s">
        <v>52</v>
      </c>
      <c r="C39" s="24">
        <v>42119</v>
      </c>
      <c r="D39" s="24">
        <v>42185</v>
      </c>
      <c r="E39" s="23">
        <v>203366.30000000005</v>
      </c>
      <c r="F39" s="23">
        <v>150783.42999999996</v>
      </c>
      <c r="G39" s="23">
        <v>123658.03000000003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6" customFormat="1" ht="15" customHeight="1">
      <c r="A40" s="23" t="s">
        <v>56</v>
      </c>
      <c r="B40" s="25" t="s">
        <v>57</v>
      </c>
      <c r="C40" s="24">
        <v>42238</v>
      </c>
      <c r="D40" s="24">
        <v>42369</v>
      </c>
      <c r="E40" s="23">
        <v>203366.30000000005</v>
      </c>
      <c r="F40" s="23">
        <v>150783.42999999996</v>
      </c>
      <c r="G40" s="23">
        <v>123658.38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6" customFormat="1" ht="15" customHeight="1">
      <c r="A41" s="23" t="s">
        <v>56</v>
      </c>
      <c r="B41" s="25" t="s">
        <v>50</v>
      </c>
      <c r="C41" s="24">
        <v>42301</v>
      </c>
      <c r="D41" s="24">
        <v>42369</v>
      </c>
      <c r="E41" s="23">
        <v>203550.94999999995</v>
      </c>
      <c r="F41" s="23">
        <v>150869.76000000001</v>
      </c>
      <c r="G41" s="23">
        <v>123695.92000000001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6" customFormat="1" ht="15" customHeight="1">
      <c r="A42" s="26" t="s">
        <v>58</v>
      </c>
      <c r="B42" s="27" t="s">
        <v>44</v>
      </c>
      <c r="C42" s="26">
        <v>42005</v>
      </c>
      <c r="D42" s="26">
        <v>42385</v>
      </c>
      <c r="E42" s="27">
        <v>132519.91000000003</v>
      </c>
      <c r="F42" s="27">
        <v>115870.58</v>
      </c>
      <c r="G42" s="27">
        <v>100907.51000000002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6" customFormat="1" ht="15" customHeight="1">
      <c r="A43" s="26" t="s">
        <v>58</v>
      </c>
      <c r="B43" s="27" t="s">
        <v>45</v>
      </c>
      <c r="C43" s="26">
        <v>42021</v>
      </c>
      <c r="D43" s="26">
        <v>42035</v>
      </c>
      <c r="E43" s="27">
        <v>130949.18</v>
      </c>
      <c r="F43" s="27">
        <v>115561.18000000004</v>
      </c>
      <c r="G43" s="27">
        <v>101097.38000000003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6" customFormat="1" ht="15" customHeight="1">
      <c r="A44" s="26" t="s">
        <v>58</v>
      </c>
      <c r="B44" s="27" t="s">
        <v>46</v>
      </c>
      <c r="C44" s="26">
        <v>42036</v>
      </c>
      <c r="D44" s="26">
        <v>42063</v>
      </c>
      <c r="E44" s="27">
        <v>130812.76999999999</v>
      </c>
      <c r="F44" s="27">
        <v>115561.18000000004</v>
      </c>
      <c r="G44" s="27">
        <v>101097.38000000003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6" customFormat="1" ht="15" customHeight="1">
      <c r="A45" s="26" t="s">
        <v>58</v>
      </c>
      <c r="B45" s="27" t="s">
        <v>47</v>
      </c>
      <c r="C45" s="26">
        <v>42064</v>
      </c>
      <c r="D45" s="26">
        <v>42185</v>
      </c>
      <c r="E45" s="27">
        <v>146223.96000000005</v>
      </c>
      <c r="F45" s="27">
        <v>127794.43000000002</v>
      </c>
      <c r="G45" s="27">
        <v>107662.81000000003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6" customFormat="1" ht="15" customHeight="1">
      <c r="A46" s="26" t="s">
        <v>58</v>
      </c>
      <c r="B46" s="27" t="s">
        <v>52</v>
      </c>
      <c r="C46" s="26">
        <v>42119</v>
      </c>
      <c r="D46" s="26">
        <v>42185</v>
      </c>
      <c r="E46" s="27">
        <v>145953.28000000003</v>
      </c>
      <c r="F46" s="27">
        <v>127794.44000000003</v>
      </c>
      <c r="G46" s="27">
        <v>107662.78000000001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6" customFormat="1" ht="15" customHeight="1">
      <c r="A47" s="26" t="s">
        <v>58</v>
      </c>
      <c r="B47" s="27" t="s">
        <v>48</v>
      </c>
      <c r="C47" s="26">
        <v>42156</v>
      </c>
      <c r="D47" s="26">
        <v>42185</v>
      </c>
      <c r="E47" s="27">
        <v>145249.18000000002</v>
      </c>
      <c r="F47" s="27">
        <v>126856.81999999999</v>
      </c>
      <c r="G47" s="27">
        <v>106708.41000000003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6" customFormat="1" ht="15" customHeight="1">
      <c r="A48" s="26" t="s">
        <v>58</v>
      </c>
      <c r="B48" s="27" t="s">
        <v>50</v>
      </c>
      <c r="C48" s="26">
        <v>42301</v>
      </c>
      <c r="D48" s="26">
        <v>42369</v>
      </c>
      <c r="E48" s="27">
        <v>144946.23000000001</v>
      </c>
      <c r="F48" s="27">
        <v>126599.43</v>
      </c>
      <c r="G48" s="27">
        <v>106489.67000000004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6" customFormat="1" ht="15" customHeight="1">
      <c r="A49" s="26" t="s">
        <v>58</v>
      </c>
      <c r="B49" s="27" t="s">
        <v>59</v>
      </c>
      <c r="C49" s="26">
        <v>42324</v>
      </c>
      <c r="D49" s="26">
        <v>42369</v>
      </c>
      <c r="E49" s="27">
        <v>143599.46999999997</v>
      </c>
      <c r="F49" s="27">
        <v>126599.43</v>
      </c>
      <c r="G49" s="27">
        <v>106489.67000000004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6" customFormat="1" ht="15" customHeight="1">
      <c r="A50" s="28" t="s">
        <v>60</v>
      </c>
      <c r="B50" s="29" t="s">
        <v>44</v>
      </c>
      <c r="C50" s="28">
        <v>42005</v>
      </c>
      <c r="D50" s="28">
        <v>42385</v>
      </c>
      <c r="E50" s="30">
        <v>77389.00999999998</v>
      </c>
      <c r="F50" s="30">
        <v>68679.809999999983</v>
      </c>
      <c r="G50" s="30">
        <v>59432.540000000008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6" customFormat="1" ht="15" customHeight="1">
      <c r="A51" s="28" t="s">
        <v>60</v>
      </c>
      <c r="B51" s="29" t="s">
        <v>45</v>
      </c>
      <c r="C51" s="28">
        <v>42021</v>
      </c>
      <c r="D51" s="28">
        <v>42035</v>
      </c>
      <c r="E51" s="30">
        <v>78289.109999999971</v>
      </c>
      <c r="F51" s="30">
        <v>68178.490000000005</v>
      </c>
      <c r="G51" s="30">
        <v>59141.200000000004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6" customFormat="1" ht="15" customHeight="1">
      <c r="A52" s="28" t="s">
        <v>60</v>
      </c>
      <c r="B52" s="29" t="s">
        <v>46</v>
      </c>
      <c r="C52" s="28">
        <v>42036</v>
      </c>
      <c r="D52" s="28">
        <v>42063</v>
      </c>
      <c r="E52" s="30">
        <v>72210.679999999978</v>
      </c>
      <c r="F52" s="30">
        <v>65652.179999999978</v>
      </c>
      <c r="G52" s="30">
        <v>57846.090000000004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6" customFormat="1" ht="15" customHeight="1">
      <c r="A53" s="28" t="s">
        <v>60</v>
      </c>
      <c r="B53" s="29" t="s">
        <v>47</v>
      </c>
      <c r="C53" s="28">
        <v>42064</v>
      </c>
      <c r="D53" s="28">
        <v>42185</v>
      </c>
      <c r="E53" s="30">
        <v>88973.559999999983</v>
      </c>
      <c r="F53" s="30">
        <v>71795.95</v>
      </c>
      <c r="G53" s="30">
        <v>59184.63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6" customFormat="1" ht="15" customHeight="1">
      <c r="A54" s="28" t="s">
        <v>60</v>
      </c>
      <c r="B54" s="29" t="s">
        <v>48</v>
      </c>
      <c r="C54" s="28">
        <v>42156</v>
      </c>
      <c r="D54" s="28">
        <v>42185</v>
      </c>
      <c r="E54" s="30">
        <v>88969.389999999985</v>
      </c>
      <c r="F54" s="30">
        <v>71792.98</v>
      </c>
      <c r="G54" s="30">
        <v>59183.679999999993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32" customFormat="1" ht="15" customHeight="1">
      <c r="A55" s="28" t="s">
        <v>60</v>
      </c>
      <c r="B55" s="29" t="s">
        <v>57</v>
      </c>
      <c r="C55" s="28">
        <v>42238</v>
      </c>
      <c r="D55" s="28">
        <v>42369</v>
      </c>
      <c r="E55" s="30">
        <v>88982.65</v>
      </c>
      <c r="F55" s="30">
        <v>71802.990000000005</v>
      </c>
      <c r="G55" s="30">
        <v>59193.359999999993</v>
      </c>
      <c r="H55" s="31"/>
      <c r="I55" s="31"/>
      <c r="J55" s="31"/>
      <c r="K55" s="31"/>
      <c r="L55" s="31"/>
      <c r="M55" s="31"/>
      <c r="N55" s="31"/>
    </row>
    <row r="56" spans="1:40" s="32" customFormat="1" ht="15" customHeight="1">
      <c r="A56" s="28" t="s">
        <v>60</v>
      </c>
      <c r="B56" s="29" t="s">
        <v>50</v>
      </c>
      <c r="C56" s="28">
        <v>42301</v>
      </c>
      <c r="D56" s="28">
        <v>42369</v>
      </c>
      <c r="E56" s="30">
        <v>88969.389999999985</v>
      </c>
      <c r="F56" s="30">
        <v>71792.98</v>
      </c>
      <c r="G56" s="30">
        <v>59183.679999999993</v>
      </c>
      <c r="H56" s="31"/>
      <c r="I56" s="31"/>
      <c r="J56" s="31"/>
      <c r="K56" s="31"/>
      <c r="L56" s="31"/>
      <c r="M56" s="31"/>
      <c r="N56" s="31"/>
    </row>
    <row r="57" spans="1:40" s="32" customFormat="1" ht="15" customHeight="1">
      <c r="A57" s="28" t="s">
        <v>60</v>
      </c>
      <c r="B57" s="29" t="s">
        <v>59</v>
      </c>
      <c r="C57" s="28">
        <v>42324</v>
      </c>
      <c r="D57" s="28">
        <v>42369</v>
      </c>
      <c r="E57" s="30">
        <v>89306.76</v>
      </c>
      <c r="F57" s="30">
        <v>70292.240000000005</v>
      </c>
      <c r="G57" s="30">
        <v>59307.779999999992</v>
      </c>
      <c r="H57" s="31"/>
      <c r="I57" s="31"/>
      <c r="J57" s="31"/>
      <c r="K57" s="31"/>
      <c r="L57" s="31"/>
      <c r="M57" s="31"/>
      <c r="N57" s="31"/>
    </row>
    <row r="58" spans="1:40" s="32" customFormat="1" ht="15" customHeight="1">
      <c r="A58" s="28" t="s">
        <v>60</v>
      </c>
      <c r="B58" s="29" t="s">
        <v>53</v>
      </c>
      <c r="C58" s="28">
        <v>42339</v>
      </c>
      <c r="D58" s="28">
        <v>42369</v>
      </c>
      <c r="E58" s="30">
        <v>95366.169999999984</v>
      </c>
      <c r="F58" s="30">
        <v>70292.240000000005</v>
      </c>
      <c r="G58" s="30">
        <v>59307.779999999992</v>
      </c>
      <c r="H58" s="31"/>
      <c r="I58" s="31"/>
      <c r="J58" s="31"/>
      <c r="K58" s="31"/>
      <c r="L58" s="31"/>
      <c r="M58" s="31"/>
      <c r="N58" s="31"/>
    </row>
    <row r="59" spans="1:40" s="32" customFormat="1" ht="15" customHeight="1">
      <c r="A59" s="33"/>
      <c r="B59" s="34"/>
      <c r="C59" s="33"/>
      <c r="D59" s="33"/>
      <c r="E59" s="35"/>
      <c r="F59" s="35"/>
      <c r="G59" s="35"/>
      <c r="H59" s="31"/>
      <c r="I59" s="31"/>
      <c r="J59" s="31"/>
      <c r="K59" s="31"/>
      <c r="L59" s="31"/>
      <c r="M59" s="31"/>
      <c r="N59" s="31"/>
    </row>
    <row r="60" spans="1:40" s="32" customFormat="1" ht="15" customHeight="1">
      <c r="A60" s="33"/>
      <c r="B60" s="34"/>
      <c r="C60" s="33"/>
      <c r="D60" s="33"/>
      <c r="E60" s="35"/>
      <c r="F60" s="35"/>
      <c r="G60" s="35"/>
      <c r="H60" s="31"/>
      <c r="I60" s="31"/>
      <c r="J60" s="31"/>
      <c r="K60" s="31"/>
      <c r="L60" s="31"/>
      <c r="M60" s="31"/>
      <c r="N60" s="31"/>
    </row>
    <row r="61" spans="1:40">
      <c r="A61" s="7" t="s">
        <v>61</v>
      </c>
    </row>
    <row r="63" spans="1:40" ht="25.5">
      <c r="A63" s="8" t="s">
        <v>2</v>
      </c>
      <c r="B63" s="8" t="s">
        <v>37</v>
      </c>
      <c r="C63" s="8" t="s">
        <v>38</v>
      </c>
      <c r="D63" s="8" t="s">
        <v>39</v>
      </c>
      <c r="E63" s="9" t="s">
        <v>40</v>
      </c>
      <c r="F63" s="9" t="s">
        <v>41</v>
      </c>
      <c r="G63" s="9" t="s">
        <v>42</v>
      </c>
    </row>
    <row r="64" spans="1:40">
      <c r="A64" s="10" t="s">
        <v>43</v>
      </c>
      <c r="B64" s="11" t="s">
        <v>62</v>
      </c>
      <c r="C64" s="12">
        <v>41275</v>
      </c>
      <c r="D64" s="12">
        <v>41656</v>
      </c>
      <c r="E64" s="10">
        <v>145658.01999999996</v>
      </c>
      <c r="F64" s="10">
        <v>122518.94999999997</v>
      </c>
      <c r="G64" s="10">
        <v>100205.99000000003</v>
      </c>
    </row>
    <row r="65" spans="1:40">
      <c r="A65" s="10" t="s">
        <v>43</v>
      </c>
      <c r="B65" s="11" t="s">
        <v>63</v>
      </c>
      <c r="C65" s="12">
        <v>41657</v>
      </c>
      <c r="D65" s="12">
        <v>41670</v>
      </c>
      <c r="E65" s="10">
        <v>143487.29999999999</v>
      </c>
      <c r="F65" s="10">
        <v>121065.93999999997</v>
      </c>
      <c r="G65" s="10">
        <v>100194.29000000005</v>
      </c>
    </row>
    <row r="66" spans="1:40">
      <c r="A66" s="10" t="s">
        <v>43</v>
      </c>
      <c r="B66" s="11" t="s">
        <v>64</v>
      </c>
      <c r="C66" s="12">
        <v>41671</v>
      </c>
      <c r="D66" s="12">
        <v>41698</v>
      </c>
      <c r="E66" s="10">
        <v>140954.35999999836</v>
      </c>
      <c r="F66" s="10">
        <v>121065.93999999783</v>
      </c>
      <c r="G66" s="10">
        <v>100105.02999999833</v>
      </c>
    </row>
    <row r="67" spans="1:40">
      <c r="A67" s="10" t="s">
        <v>43</v>
      </c>
      <c r="B67" s="11" t="s">
        <v>65</v>
      </c>
      <c r="C67" s="12">
        <v>41699</v>
      </c>
      <c r="D67" s="12">
        <v>41740</v>
      </c>
      <c r="E67" s="10">
        <v>161938.72999999489</v>
      </c>
      <c r="F67" s="10">
        <v>128663.23999999835</v>
      </c>
      <c r="G67" s="10">
        <v>106724.34999999807</v>
      </c>
    </row>
    <row r="68" spans="1:40">
      <c r="A68" s="10" t="s">
        <v>43</v>
      </c>
      <c r="B68" s="11" t="s">
        <v>66</v>
      </c>
      <c r="C68" s="12">
        <v>41741</v>
      </c>
      <c r="D68" s="12">
        <v>41820</v>
      </c>
      <c r="E68" s="10">
        <v>161325.33999999528</v>
      </c>
      <c r="F68" s="10">
        <v>128145.86999999821</v>
      </c>
      <c r="G68" s="10">
        <v>106284.86999999802</v>
      </c>
    </row>
    <row r="69" spans="1:40">
      <c r="A69" s="10" t="s">
        <v>43</v>
      </c>
      <c r="B69" s="11" t="s">
        <v>67</v>
      </c>
      <c r="C69" s="12">
        <v>41825</v>
      </c>
      <c r="D69" s="12">
        <v>42004</v>
      </c>
      <c r="E69" s="10">
        <v>161783.38999999998</v>
      </c>
      <c r="F69" s="10">
        <v>128529.59999999998</v>
      </c>
      <c r="G69" s="10">
        <v>107125.96000000002</v>
      </c>
    </row>
    <row r="70" spans="1:40">
      <c r="A70" s="10" t="s">
        <v>43</v>
      </c>
      <c r="B70" s="11" t="s">
        <v>68</v>
      </c>
      <c r="C70" s="12">
        <v>41904</v>
      </c>
      <c r="D70" s="12">
        <v>42004</v>
      </c>
      <c r="E70" s="10">
        <v>160633.99</v>
      </c>
      <c r="F70" s="10">
        <v>128529.59999999998</v>
      </c>
      <c r="G70" s="10">
        <v>107172.73000000001</v>
      </c>
    </row>
    <row r="71" spans="1:40" s="6" customFormat="1">
      <c r="A71" s="10" t="s">
        <v>43</v>
      </c>
      <c r="B71" s="11" t="s">
        <v>69</v>
      </c>
      <c r="C71" s="12">
        <v>41971</v>
      </c>
      <c r="D71" s="12">
        <v>42004</v>
      </c>
      <c r="E71" s="10">
        <v>160631.74000000002</v>
      </c>
      <c r="F71" s="10">
        <v>128544.55999999998</v>
      </c>
      <c r="G71" s="10">
        <v>107184.50000000001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s="6" customFormat="1">
      <c r="A72" s="14" t="s">
        <v>51</v>
      </c>
      <c r="B72" s="15" t="s">
        <v>62</v>
      </c>
      <c r="C72" s="16">
        <v>41275</v>
      </c>
      <c r="D72" s="16">
        <v>41656</v>
      </c>
      <c r="E72" s="14">
        <v>264554.3358956328</v>
      </c>
      <c r="F72" s="14">
        <v>192657.83463399054</v>
      </c>
      <c r="G72" s="14">
        <v>164949.16116878373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s="6" customFormat="1">
      <c r="A73" s="14" t="s">
        <v>51</v>
      </c>
      <c r="B73" s="15" t="s">
        <v>63</v>
      </c>
      <c r="C73" s="16">
        <v>41657</v>
      </c>
      <c r="D73" s="16">
        <v>41670</v>
      </c>
      <c r="E73" s="14">
        <v>248362.31392987861</v>
      </c>
      <c r="F73" s="14">
        <v>181146.99270248201</v>
      </c>
      <c r="G73" s="14">
        <v>157120.68601672773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s="6" customFormat="1">
      <c r="A74" s="14" t="s">
        <v>51</v>
      </c>
      <c r="B74" s="15" t="s">
        <v>64</v>
      </c>
      <c r="C74" s="16">
        <v>41671</v>
      </c>
      <c r="D74" s="16">
        <v>41698</v>
      </c>
      <c r="E74" s="14">
        <v>234269.30392987575</v>
      </c>
      <c r="F74" s="14">
        <v>172083.51573672512</v>
      </c>
      <c r="G74" s="14">
        <v>151442.72905097069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s="6" customFormat="1">
      <c r="A75" s="14" t="s">
        <v>51</v>
      </c>
      <c r="B75" s="15" t="s">
        <v>65</v>
      </c>
      <c r="C75" s="16">
        <v>41699</v>
      </c>
      <c r="D75" s="16">
        <v>41740</v>
      </c>
      <c r="E75" s="14">
        <v>294227.95689563069</v>
      </c>
      <c r="F75" s="14">
        <v>214697.64863398156</v>
      </c>
      <c r="G75" s="14">
        <v>183519.33416877966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s="6" customFormat="1">
      <c r="A76" s="14" t="s">
        <v>51</v>
      </c>
      <c r="B76" s="15" t="s">
        <v>66</v>
      </c>
      <c r="C76" s="16">
        <v>41741</v>
      </c>
      <c r="D76" s="16">
        <v>41820</v>
      </c>
      <c r="E76" s="14">
        <v>294270.65277563356</v>
      </c>
      <c r="F76" s="14">
        <v>214134.47451398178</v>
      </c>
      <c r="G76" s="14">
        <v>183452.84004877968</v>
      </c>
      <c r="J76" s="36"/>
      <c r="K76" s="36"/>
      <c r="L76" s="3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s="6" customFormat="1">
      <c r="A77" s="14" t="s">
        <v>51</v>
      </c>
      <c r="B77" s="15" t="s">
        <v>67</v>
      </c>
      <c r="C77" s="16">
        <v>41825</v>
      </c>
      <c r="D77" s="16">
        <v>42004</v>
      </c>
      <c r="E77" s="14">
        <v>294314.64523999998</v>
      </c>
      <c r="F77" s="14">
        <v>214637.91164000003</v>
      </c>
      <c r="G77" s="14">
        <v>183889.73191999999</v>
      </c>
      <c r="J77" s="36"/>
      <c r="K77" s="36"/>
      <c r="L77" s="3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s="6" customFormat="1">
      <c r="A78" s="14" t="s">
        <v>51</v>
      </c>
      <c r="B78" s="15" t="s">
        <v>68</v>
      </c>
      <c r="C78" s="16">
        <v>41904</v>
      </c>
      <c r="D78" s="16">
        <v>42004</v>
      </c>
      <c r="E78" s="14">
        <v>293328.93524000002</v>
      </c>
      <c r="F78" s="14">
        <v>214639.37164000003</v>
      </c>
      <c r="G78" s="14">
        <v>183891.55192</v>
      </c>
      <c r="J78" s="36"/>
      <c r="K78" s="36"/>
      <c r="L78" s="3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s="6" customFormat="1">
      <c r="A79" s="14" t="s">
        <v>51</v>
      </c>
      <c r="B79" s="15" t="s">
        <v>69</v>
      </c>
      <c r="C79" s="16">
        <v>41971</v>
      </c>
      <c r="D79" s="16">
        <v>42004</v>
      </c>
      <c r="E79" s="14">
        <v>293541.02523999999</v>
      </c>
      <c r="F79" s="14">
        <v>214639.37164000003</v>
      </c>
      <c r="G79" s="14">
        <v>183891.55192</v>
      </c>
      <c r="J79" s="36"/>
      <c r="K79" s="36"/>
      <c r="L79" s="3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s="6" customFormat="1">
      <c r="A80" s="18" t="s">
        <v>54</v>
      </c>
      <c r="B80" s="19" t="s">
        <v>62</v>
      </c>
      <c r="C80" s="20">
        <v>41275</v>
      </c>
      <c r="D80" s="20">
        <v>41656</v>
      </c>
      <c r="E80" s="18">
        <v>233346.04</v>
      </c>
      <c r="F80" s="18">
        <v>181910.88999999998</v>
      </c>
      <c r="G80" s="18">
        <v>163556.51999999999</v>
      </c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6" customFormat="1">
      <c r="A81" s="18" t="s">
        <v>54</v>
      </c>
      <c r="B81" s="19" t="s">
        <v>63</v>
      </c>
      <c r="C81" s="20">
        <v>41657</v>
      </c>
      <c r="D81" s="20">
        <v>41670</v>
      </c>
      <c r="E81" s="18">
        <v>225803.22</v>
      </c>
      <c r="F81" s="18">
        <v>177487.96999999997</v>
      </c>
      <c r="G81" s="18">
        <v>158662.74999999997</v>
      </c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6" customFormat="1">
      <c r="A82" s="18" t="s">
        <v>54</v>
      </c>
      <c r="B82" s="19" t="s">
        <v>64</v>
      </c>
      <c r="C82" s="20">
        <v>41671</v>
      </c>
      <c r="D82" s="20">
        <v>41698</v>
      </c>
      <c r="E82" s="18">
        <v>213170.18000000808</v>
      </c>
      <c r="F82" s="18">
        <v>164246.01000000464</v>
      </c>
      <c r="G82" s="18">
        <v>154404.050000007</v>
      </c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>
      <c r="A83" s="18" t="s">
        <v>54</v>
      </c>
      <c r="B83" s="19" t="s">
        <v>65</v>
      </c>
      <c r="C83" s="20">
        <v>41699</v>
      </c>
      <c r="D83" s="20">
        <v>41740</v>
      </c>
      <c r="E83" s="18">
        <v>257360.16000000929</v>
      </c>
      <c r="F83" s="18">
        <v>197184.88000000603</v>
      </c>
      <c r="G83" s="18">
        <v>167493.37000000404</v>
      </c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6" customFormat="1">
      <c r="A84" s="18" t="s">
        <v>54</v>
      </c>
      <c r="B84" s="19" t="s">
        <v>66</v>
      </c>
      <c r="C84" s="20">
        <v>41741</v>
      </c>
      <c r="D84" s="20">
        <v>41820</v>
      </c>
      <c r="E84" s="18">
        <v>251106.08000000805</v>
      </c>
      <c r="F84" s="18">
        <v>190436.15000000517</v>
      </c>
      <c r="G84" s="18">
        <v>163204.68000000261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>
      <c r="A85" s="18" t="s">
        <v>54</v>
      </c>
      <c r="B85" s="19" t="s">
        <v>67</v>
      </c>
      <c r="C85" s="20">
        <v>41825</v>
      </c>
      <c r="D85" s="20">
        <v>42004</v>
      </c>
      <c r="E85" s="18">
        <v>247787.84</v>
      </c>
      <c r="F85" s="18">
        <v>188602.65000000002</v>
      </c>
      <c r="G85" s="18">
        <v>161772.99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6" customFormat="1">
      <c r="A86" s="18" t="s">
        <v>54</v>
      </c>
      <c r="B86" s="19" t="s">
        <v>68</v>
      </c>
      <c r="C86" s="20">
        <v>41904</v>
      </c>
      <c r="D86" s="20">
        <v>42004</v>
      </c>
      <c r="E86" s="18">
        <v>246027.60000000003</v>
      </c>
      <c r="F86" s="18">
        <v>188211.41000000003</v>
      </c>
      <c r="G86" s="18">
        <v>161783.22999999998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>
      <c r="A87" s="18" t="s">
        <v>54</v>
      </c>
      <c r="B87" s="19" t="s">
        <v>69</v>
      </c>
      <c r="C87" s="20">
        <v>41971</v>
      </c>
      <c r="D87" s="20">
        <v>42004</v>
      </c>
      <c r="E87" s="18">
        <v>245818.63</v>
      </c>
      <c r="F87" s="18">
        <v>188153.78000000003</v>
      </c>
      <c r="G87" s="18">
        <v>161802.54999999999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6" customFormat="1">
      <c r="A88" s="21" t="s">
        <v>55</v>
      </c>
      <c r="B88" s="22" t="s">
        <v>62</v>
      </c>
      <c r="C88" s="21">
        <v>41275</v>
      </c>
      <c r="D88" s="21">
        <v>41656</v>
      </c>
      <c r="E88" s="22">
        <v>240131.54944762448</v>
      </c>
      <c r="F88" s="22">
        <v>201077.7028573546</v>
      </c>
      <c r="G88" s="22">
        <v>176530.7162405905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>
      <c r="A89" s="21" t="s">
        <v>55</v>
      </c>
      <c r="B89" s="22" t="s">
        <v>63</v>
      </c>
      <c r="C89" s="21">
        <v>41657</v>
      </c>
      <c r="D89" s="21">
        <v>41670</v>
      </c>
      <c r="E89" s="22">
        <v>239590.37</v>
      </c>
      <c r="F89" s="22">
        <v>200868.19</v>
      </c>
      <c r="G89" s="22">
        <v>176341.45999999996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6" customFormat="1">
      <c r="A90" s="21" t="s">
        <v>55</v>
      </c>
      <c r="B90" s="22" t="s">
        <v>64</v>
      </c>
      <c r="C90" s="21">
        <v>41671</v>
      </c>
      <c r="D90" s="21">
        <v>41698</v>
      </c>
      <c r="E90" s="22">
        <v>233968.79999999667</v>
      </c>
      <c r="F90" s="22">
        <v>199422.39999999997</v>
      </c>
      <c r="G90" s="22">
        <v>175585.72999999899</v>
      </c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>
      <c r="A91" s="21" t="s">
        <v>55</v>
      </c>
      <c r="B91" s="22" t="s">
        <v>65</v>
      </c>
      <c r="C91" s="21">
        <v>41699</v>
      </c>
      <c r="D91" s="21">
        <v>41740</v>
      </c>
      <c r="E91" s="22">
        <v>270783.49999999627</v>
      </c>
      <c r="F91" s="22">
        <v>222660.90999999893</v>
      </c>
      <c r="G91" s="22">
        <v>187276.21000000188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6" customFormat="1">
      <c r="A92" s="21" t="s">
        <v>55</v>
      </c>
      <c r="B92" s="22" t="s">
        <v>66</v>
      </c>
      <c r="C92" s="21">
        <v>41741</v>
      </c>
      <c r="D92" s="21">
        <v>41820</v>
      </c>
      <c r="E92" s="22">
        <v>270965.2999999976</v>
      </c>
      <c r="F92" s="22">
        <v>222809.8299999981</v>
      </c>
      <c r="G92" s="22">
        <v>187414.91000000111</v>
      </c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6" customFormat="1">
      <c r="A93" s="21" t="s">
        <v>55</v>
      </c>
      <c r="B93" s="22" t="s">
        <v>67</v>
      </c>
      <c r="C93" s="21">
        <v>41825</v>
      </c>
      <c r="D93" s="21">
        <v>42004</v>
      </c>
      <c r="E93" s="22">
        <v>271448.10999999993</v>
      </c>
      <c r="F93" s="22">
        <v>222887.52999999997</v>
      </c>
      <c r="G93" s="22">
        <v>187612.45</v>
      </c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>
      <c r="A94" s="21" t="s">
        <v>55</v>
      </c>
      <c r="B94" s="22" t="s">
        <v>68</v>
      </c>
      <c r="C94" s="21">
        <v>41904</v>
      </c>
      <c r="D94" s="21">
        <v>42004</v>
      </c>
      <c r="E94" s="22">
        <v>271480.58999999991</v>
      </c>
      <c r="F94" s="22">
        <v>222887.52999999997</v>
      </c>
      <c r="G94" s="22">
        <v>187672.57</v>
      </c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6" customFormat="1">
      <c r="A95" s="21" t="s">
        <v>55</v>
      </c>
      <c r="B95" s="22" t="s">
        <v>69</v>
      </c>
      <c r="C95" s="21">
        <v>41971</v>
      </c>
      <c r="D95" s="21">
        <v>42004</v>
      </c>
      <c r="E95" s="22">
        <v>271449.11999999988</v>
      </c>
      <c r="F95" s="22">
        <v>222887.52999999997</v>
      </c>
      <c r="G95" s="22">
        <v>187672.57</v>
      </c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>
      <c r="A96" s="23" t="s">
        <v>56</v>
      </c>
      <c r="B96" s="23" t="s">
        <v>62</v>
      </c>
      <c r="C96" s="24">
        <v>41275</v>
      </c>
      <c r="D96" s="24">
        <v>41656</v>
      </c>
      <c r="E96" s="23">
        <v>180188.52100000001</v>
      </c>
      <c r="F96" s="23">
        <v>135468.20399999997</v>
      </c>
      <c r="G96" s="23">
        <v>118041.86900000001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>
      <c r="A97" s="23" t="s">
        <v>56</v>
      </c>
      <c r="B97" s="23" t="s">
        <v>63</v>
      </c>
      <c r="C97" s="24">
        <v>41657</v>
      </c>
      <c r="D97" s="24">
        <v>41670</v>
      </c>
      <c r="E97" s="23">
        <v>180188.52100000001</v>
      </c>
      <c r="F97" s="23">
        <v>135468.20399999997</v>
      </c>
      <c r="G97" s="23">
        <v>118041.86900000001</v>
      </c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6" customFormat="1">
      <c r="A98" s="23" t="s">
        <v>56</v>
      </c>
      <c r="B98" s="23" t="s">
        <v>64</v>
      </c>
      <c r="C98" s="24">
        <v>41671</v>
      </c>
      <c r="D98" s="24">
        <v>41698</v>
      </c>
      <c r="E98" s="23">
        <v>166360.93399999966</v>
      </c>
      <c r="F98" s="23">
        <v>133266.36099999983</v>
      </c>
      <c r="G98" s="23">
        <v>118041.86900000001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6" customFormat="1">
      <c r="A99" s="23" t="s">
        <v>56</v>
      </c>
      <c r="B99" s="23" t="s">
        <v>65</v>
      </c>
      <c r="C99" s="24">
        <v>41699</v>
      </c>
      <c r="D99" s="24">
        <v>41740</v>
      </c>
      <c r="E99" s="23">
        <v>202330.92199999714</v>
      </c>
      <c r="F99" s="23">
        <v>148533.79899999782</v>
      </c>
      <c r="G99" s="23">
        <v>120405.79200000029</v>
      </c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6" customFormat="1">
      <c r="A100" s="23" t="s">
        <v>56</v>
      </c>
      <c r="B100" s="23" t="s">
        <v>66</v>
      </c>
      <c r="C100" s="24">
        <v>41741</v>
      </c>
      <c r="D100" s="24">
        <v>41820</v>
      </c>
      <c r="E100" s="23">
        <v>204019.75600000104</v>
      </c>
      <c r="F100" s="23">
        <v>148632.36899999855</v>
      </c>
      <c r="G100" s="23">
        <v>120487.057999999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6" customFormat="1">
      <c r="A101" s="23" t="s">
        <v>56</v>
      </c>
      <c r="B101" s="23" t="s">
        <v>67</v>
      </c>
      <c r="C101" s="24">
        <v>41825</v>
      </c>
      <c r="D101" s="24">
        <v>42004</v>
      </c>
      <c r="E101" s="23">
        <v>203667.12999999998</v>
      </c>
      <c r="F101" s="23">
        <v>150722.62999999998</v>
      </c>
      <c r="G101" s="23">
        <v>123210.79000000001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6" customFormat="1">
      <c r="A102" s="23" t="s">
        <v>56</v>
      </c>
      <c r="B102" s="23" t="s">
        <v>68</v>
      </c>
      <c r="C102" s="24">
        <v>41904</v>
      </c>
      <c r="D102" s="24">
        <v>42004</v>
      </c>
      <c r="E102" s="23">
        <v>203675.31999999998</v>
      </c>
      <c r="F102" s="23">
        <v>150730.81999999995</v>
      </c>
      <c r="G102" s="23">
        <v>123218.98000000001</v>
      </c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6" customFormat="1">
      <c r="A103" s="26" t="s">
        <v>58</v>
      </c>
      <c r="B103" s="27" t="s">
        <v>62</v>
      </c>
      <c r="C103" s="26">
        <v>41275</v>
      </c>
      <c r="D103" s="26">
        <v>41656</v>
      </c>
      <c r="E103" s="27">
        <v>136475.57999999999</v>
      </c>
      <c r="F103" s="27">
        <v>122013.36</v>
      </c>
      <c r="G103" s="27">
        <v>102553.85999999999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6" customFormat="1">
      <c r="A104" s="26" t="s">
        <v>58</v>
      </c>
      <c r="B104" s="27" t="s">
        <v>63</v>
      </c>
      <c r="C104" s="26">
        <v>41657</v>
      </c>
      <c r="D104" s="26">
        <v>41670</v>
      </c>
      <c r="E104" s="27">
        <v>137362.79999999999</v>
      </c>
      <c r="F104" s="27">
        <v>122753.32999999999</v>
      </c>
      <c r="G104" s="27">
        <v>103242.70999999999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6" customFormat="1">
      <c r="A105" s="26" t="s">
        <v>58</v>
      </c>
      <c r="B105" s="27" t="s">
        <v>64</v>
      </c>
      <c r="C105" s="26">
        <v>41671</v>
      </c>
      <c r="D105" s="26">
        <v>41698</v>
      </c>
      <c r="E105" s="27">
        <v>133671.44000000024</v>
      </c>
      <c r="F105" s="27">
        <v>119433.04999999766</v>
      </c>
      <c r="G105" s="27">
        <v>102715.71000000028</v>
      </c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6" customFormat="1">
      <c r="A106" s="26" t="s">
        <v>58</v>
      </c>
      <c r="B106" s="27" t="s">
        <v>65</v>
      </c>
      <c r="C106" s="26">
        <v>41699</v>
      </c>
      <c r="D106" s="26">
        <v>41740</v>
      </c>
      <c r="E106" s="27">
        <v>144862.200000001</v>
      </c>
      <c r="F106" s="27">
        <v>126590.8699999973</v>
      </c>
      <c r="G106" s="27">
        <v>106483.44999999883</v>
      </c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6" customFormat="1">
      <c r="A107" s="26" t="s">
        <v>58</v>
      </c>
      <c r="B107" s="27" t="s">
        <v>66</v>
      </c>
      <c r="C107" s="26">
        <v>41741</v>
      </c>
      <c r="D107" s="26">
        <v>41820</v>
      </c>
      <c r="E107" s="27">
        <v>144968.05999999953</v>
      </c>
      <c r="F107" s="27">
        <v>126705.23999999712</v>
      </c>
      <c r="G107" s="27">
        <v>106588.35999999853</v>
      </c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6" customFormat="1">
      <c r="A108" s="26" t="s">
        <v>58</v>
      </c>
      <c r="B108" s="27" t="s">
        <v>67</v>
      </c>
      <c r="C108" s="26">
        <v>41825</v>
      </c>
      <c r="D108" s="26">
        <v>42004</v>
      </c>
      <c r="E108" s="27">
        <v>145527.55000000002</v>
      </c>
      <c r="F108" s="27">
        <v>126691.85000000002</v>
      </c>
      <c r="G108" s="27">
        <v>106583.68000000002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6" customFormat="1">
      <c r="A109" s="26" t="s">
        <v>58</v>
      </c>
      <c r="B109" s="27" t="s">
        <v>68</v>
      </c>
      <c r="C109" s="26">
        <v>41904</v>
      </c>
      <c r="D109" s="26">
        <v>42004</v>
      </c>
      <c r="E109" s="27">
        <v>145022.00000000003</v>
      </c>
      <c r="F109" s="27">
        <v>126692.07000000002</v>
      </c>
      <c r="G109" s="27">
        <v>106583.46000000002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6" customFormat="1">
      <c r="A110" s="26" t="s">
        <v>58</v>
      </c>
      <c r="B110" s="27" t="s">
        <v>69</v>
      </c>
      <c r="C110" s="26">
        <v>41971</v>
      </c>
      <c r="D110" s="26">
        <v>42004</v>
      </c>
      <c r="E110" s="27">
        <v>144897.10000000003</v>
      </c>
      <c r="F110" s="27">
        <v>126693.91000000002</v>
      </c>
      <c r="G110" s="27">
        <v>106585.02000000002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6" customFormat="1">
      <c r="A111" s="28" t="s">
        <v>60</v>
      </c>
      <c r="B111" s="29" t="s">
        <v>62</v>
      </c>
      <c r="C111" s="28">
        <v>41275</v>
      </c>
      <c r="D111" s="28">
        <v>41656</v>
      </c>
      <c r="E111" s="30">
        <v>77638.34</v>
      </c>
      <c r="F111" s="30">
        <v>68763.149999999994</v>
      </c>
      <c r="G111" s="30">
        <v>59608.850000000006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6" customFormat="1">
      <c r="A112" s="28" t="s">
        <v>60</v>
      </c>
      <c r="B112" s="29" t="s">
        <v>63</v>
      </c>
      <c r="C112" s="28">
        <v>41657</v>
      </c>
      <c r="D112" s="28">
        <v>41670</v>
      </c>
      <c r="E112" s="30">
        <v>77379.789999999979</v>
      </c>
      <c r="F112" s="30">
        <v>68763.149999999994</v>
      </c>
      <c r="G112" s="30">
        <v>59134.229999999996</v>
      </c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6" customFormat="1">
      <c r="A113" s="28" t="s">
        <v>60</v>
      </c>
      <c r="B113" s="29" t="s">
        <v>64</v>
      </c>
      <c r="C113" s="28">
        <v>41671</v>
      </c>
      <c r="D113" s="28">
        <v>41698</v>
      </c>
      <c r="E113" s="30">
        <v>71307.379999998986</v>
      </c>
      <c r="F113" s="30">
        <v>65700.639999999563</v>
      </c>
      <c r="G113" s="30">
        <v>57839.059999999597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6" customFormat="1">
      <c r="A114" s="28" t="s">
        <v>60</v>
      </c>
      <c r="B114" s="29" t="s">
        <v>65</v>
      </c>
      <c r="C114" s="28">
        <v>41699</v>
      </c>
      <c r="D114" s="28">
        <v>41740</v>
      </c>
      <c r="E114" s="30">
        <v>88669.329999996597</v>
      </c>
      <c r="F114" s="30">
        <v>71788.84999999874</v>
      </c>
      <c r="G114" s="30">
        <v>59179.879999999583</v>
      </c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6" customFormat="1">
      <c r="A115" s="28" t="s">
        <v>60</v>
      </c>
      <c r="B115" s="29" t="s">
        <v>66</v>
      </c>
      <c r="C115" s="28">
        <v>41741</v>
      </c>
      <c r="D115" s="28">
        <v>41820</v>
      </c>
      <c r="E115" s="30">
        <v>88669.329999997033</v>
      </c>
      <c r="F115" s="30">
        <v>71788.84999999874</v>
      </c>
      <c r="G115" s="30">
        <v>59187.509999999653</v>
      </c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6" customFormat="1">
      <c r="A116" s="28" t="s">
        <v>60</v>
      </c>
      <c r="B116" s="29" t="s">
        <v>68</v>
      </c>
      <c r="C116" s="28">
        <v>41904</v>
      </c>
      <c r="D116" s="28">
        <v>42004</v>
      </c>
      <c r="E116" s="30">
        <v>88669.329999999973</v>
      </c>
      <c r="F116" s="30">
        <v>71788.849999999991</v>
      </c>
      <c r="G116" s="30">
        <v>59188.509999999995</v>
      </c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6" customFormat="1">
      <c r="A117" s="28" t="s">
        <v>60</v>
      </c>
      <c r="B117" s="29" t="s">
        <v>69</v>
      </c>
      <c r="C117" s="28">
        <v>41971</v>
      </c>
      <c r="D117" s="28">
        <v>42004</v>
      </c>
      <c r="E117" s="30">
        <v>88711.88999999997</v>
      </c>
      <c r="F117" s="30">
        <v>71788.849999999991</v>
      </c>
      <c r="G117" s="30">
        <v>59188.509999999995</v>
      </c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9" spans="1:40" s="6" customFormat="1">
      <c r="A119" s="7" t="s">
        <v>70</v>
      </c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6" customFormat="1" ht="25.5">
      <c r="A120" s="8" t="s">
        <v>2</v>
      </c>
      <c r="B120" s="8" t="s">
        <v>37</v>
      </c>
      <c r="C120" s="8" t="s">
        <v>38</v>
      </c>
      <c r="D120" s="8" t="s">
        <v>39</v>
      </c>
      <c r="E120" s="9" t="s">
        <v>40</v>
      </c>
      <c r="F120" s="9" t="s">
        <v>41</v>
      </c>
      <c r="G120" s="9" t="s">
        <v>42</v>
      </c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6" customFormat="1">
      <c r="A121" s="10" t="s">
        <v>43</v>
      </c>
      <c r="B121" s="11" t="s">
        <v>71</v>
      </c>
      <c r="C121" s="12">
        <v>41275</v>
      </c>
      <c r="D121" s="12">
        <f>+C122-1</f>
        <v>41308</v>
      </c>
      <c r="E121" s="10">
        <v>150250.72471721319</v>
      </c>
      <c r="F121" s="10">
        <v>125307.87809821867</v>
      </c>
      <c r="G121" s="10">
        <v>105950.97681456973</v>
      </c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6" customFormat="1">
      <c r="A122" s="10" t="s">
        <v>43</v>
      </c>
      <c r="B122" s="11" t="s">
        <v>72</v>
      </c>
      <c r="C122" s="12">
        <v>41309</v>
      </c>
      <c r="D122" s="12">
        <f t="shared" ref="D122:D180" si="0">+C123-1</f>
        <v>41329</v>
      </c>
      <c r="E122" s="10">
        <v>149313.00666681633</v>
      </c>
      <c r="F122" s="10">
        <v>125307.87809821867</v>
      </c>
      <c r="G122" s="10">
        <v>105950.97681456973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6" customFormat="1">
      <c r="A123" s="10" t="s">
        <v>43</v>
      </c>
      <c r="B123" s="11" t="s">
        <v>73</v>
      </c>
      <c r="C123" s="12">
        <v>41330</v>
      </c>
      <c r="D123" s="12">
        <f t="shared" si="0"/>
        <v>41371</v>
      </c>
      <c r="E123" s="10">
        <v>160742.10378988081</v>
      </c>
      <c r="F123" s="10">
        <v>127251.62981523608</v>
      </c>
      <c r="G123" s="10">
        <v>105997.90707145393</v>
      </c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6" customFormat="1">
      <c r="A124" s="10" t="s">
        <v>43</v>
      </c>
      <c r="B124" s="11" t="s">
        <v>74</v>
      </c>
      <c r="C124" s="12">
        <v>41372</v>
      </c>
      <c r="D124" s="12">
        <f t="shared" si="0"/>
        <v>41376</v>
      </c>
      <c r="E124" s="10">
        <v>160783.97999999998</v>
      </c>
      <c r="F124" s="10">
        <v>127251.62981523608</v>
      </c>
      <c r="G124" s="10">
        <v>105997.90707145393</v>
      </c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6" customFormat="1">
      <c r="A125" s="10" t="s">
        <v>43</v>
      </c>
      <c r="B125" s="11" t="s">
        <v>75</v>
      </c>
      <c r="C125" s="12">
        <v>41377</v>
      </c>
      <c r="D125" s="12">
        <f t="shared" si="0"/>
        <v>41406</v>
      </c>
      <c r="E125" s="10">
        <v>161375.03999999998</v>
      </c>
      <c r="F125" s="10">
        <v>127770.44</v>
      </c>
      <c r="G125" s="10">
        <v>106441.86</v>
      </c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6" customFormat="1">
      <c r="A126" s="10" t="s">
        <v>43</v>
      </c>
      <c r="B126" s="37" t="s">
        <v>76</v>
      </c>
      <c r="C126" s="12">
        <v>41407</v>
      </c>
      <c r="D126" s="12">
        <f t="shared" si="0"/>
        <v>41481</v>
      </c>
      <c r="E126" s="10">
        <v>161372.71</v>
      </c>
      <c r="F126" s="10">
        <v>127855.23999999993</v>
      </c>
      <c r="G126" s="10">
        <v>106110.46000000004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6" customFormat="1">
      <c r="A127" s="10" t="s">
        <v>43</v>
      </c>
      <c r="B127" s="37" t="s">
        <v>77</v>
      </c>
      <c r="C127" s="12">
        <v>41482</v>
      </c>
      <c r="D127" s="12">
        <f>+C128-1</f>
        <v>41551</v>
      </c>
      <c r="E127" s="10">
        <v>162295.48999999996</v>
      </c>
      <c r="F127" s="10">
        <v>128626.29999999993</v>
      </c>
      <c r="G127" s="10">
        <v>106729.48000000004</v>
      </c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6" customFormat="1">
      <c r="A128" s="10" t="s">
        <v>43</v>
      </c>
      <c r="B128" s="38" t="s">
        <v>78</v>
      </c>
      <c r="C128" s="12">
        <v>41552</v>
      </c>
      <c r="D128" s="12">
        <v>41639</v>
      </c>
      <c r="E128" s="10">
        <v>161832.30999999997</v>
      </c>
      <c r="F128" s="10">
        <v>128583.83999999995</v>
      </c>
      <c r="G128" s="10">
        <v>106655.53000000003</v>
      </c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6" customFormat="1">
      <c r="A129" s="14" t="s">
        <v>51</v>
      </c>
      <c r="B129" s="15" t="s">
        <v>71</v>
      </c>
      <c r="C129" s="16">
        <v>41275</v>
      </c>
      <c r="D129" s="16">
        <f t="shared" si="0"/>
        <v>41285</v>
      </c>
      <c r="E129" s="14">
        <v>269727.09999999998</v>
      </c>
      <c r="F129" s="14">
        <v>190124.36</v>
      </c>
      <c r="G129" s="14">
        <v>166308.6</v>
      </c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6" customFormat="1">
      <c r="A130" s="14" t="s">
        <v>51</v>
      </c>
      <c r="B130" s="15" t="s">
        <v>79</v>
      </c>
      <c r="C130" s="16">
        <v>41286</v>
      </c>
      <c r="D130" s="16">
        <f t="shared" si="0"/>
        <v>41308</v>
      </c>
      <c r="E130" s="14">
        <v>272593.20999999996</v>
      </c>
      <c r="F130" s="14">
        <v>191774.71000000002</v>
      </c>
      <c r="G130" s="14">
        <v>167249.43999999997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6" customFormat="1">
      <c r="A131" s="14" t="s">
        <v>51</v>
      </c>
      <c r="B131" s="15" t="s">
        <v>72</v>
      </c>
      <c r="C131" s="16">
        <v>41309</v>
      </c>
      <c r="D131" s="16">
        <f t="shared" si="0"/>
        <v>41329</v>
      </c>
      <c r="E131" s="14">
        <v>248000.00999999998</v>
      </c>
      <c r="F131" s="14">
        <v>179218.68000000002</v>
      </c>
      <c r="G131" s="14">
        <v>158854.93999999997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6" customFormat="1">
      <c r="A132" s="14" t="s">
        <v>51</v>
      </c>
      <c r="B132" s="15" t="s">
        <v>73</v>
      </c>
      <c r="C132" s="16">
        <v>41330</v>
      </c>
      <c r="D132" s="16">
        <f t="shared" si="0"/>
        <v>41351</v>
      </c>
      <c r="E132" s="14">
        <v>294042.9160156328</v>
      </c>
      <c r="F132" s="14">
        <v>215430.36275399057</v>
      </c>
      <c r="G132" s="14">
        <v>184577.90128878367</v>
      </c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6" customFormat="1">
      <c r="A133" s="14" t="s">
        <v>51</v>
      </c>
      <c r="B133" s="15" t="s">
        <v>80</v>
      </c>
      <c r="C133" s="16">
        <v>41352</v>
      </c>
      <c r="D133" s="16">
        <f t="shared" si="0"/>
        <v>41432</v>
      </c>
      <c r="E133" s="14">
        <v>294042.9160156328</v>
      </c>
      <c r="F133" s="14">
        <v>215430.36275399057</v>
      </c>
      <c r="G133" s="14">
        <v>184577.90128878367</v>
      </c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6" customFormat="1">
      <c r="A134" s="14" t="s">
        <v>51</v>
      </c>
      <c r="B134" s="39" t="s">
        <v>81</v>
      </c>
      <c r="C134" s="16">
        <v>41433</v>
      </c>
      <c r="D134" s="16">
        <f t="shared" si="0"/>
        <v>41441</v>
      </c>
      <c r="E134" s="14">
        <v>294681.55601563276</v>
      </c>
      <c r="F134" s="14">
        <v>215956.31275399044</v>
      </c>
      <c r="G134" s="14">
        <v>185043.39128878366</v>
      </c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6" customFormat="1">
      <c r="A135" s="14" t="s">
        <v>51</v>
      </c>
      <c r="B135" s="39" t="s">
        <v>82</v>
      </c>
      <c r="C135" s="16">
        <v>41442</v>
      </c>
      <c r="D135" s="16">
        <f t="shared" si="0"/>
        <v>41481</v>
      </c>
      <c r="E135" s="14">
        <v>294681.55601563276</v>
      </c>
      <c r="F135" s="14">
        <v>215956.31275399044</v>
      </c>
      <c r="G135" s="14">
        <v>185043.39128878366</v>
      </c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6" customFormat="1">
      <c r="A136" s="14" t="s">
        <v>51</v>
      </c>
      <c r="B136" s="39" t="s">
        <v>77</v>
      </c>
      <c r="C136" s="16">
        <v>41482</v>
      </c>
      <c r="D136" s="16">
        <f>+C137-1</f>
        <v>41516</v>
      </c>
      <c r="E136" s="14">
        <v>293978.8310156329</v>
      </c>
      <c r="F136" s="14">
        <v>214586.58275399049</v>
      </c>
      <c r="G136" s="14">
        <v>183828.78128878368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6" customFormat="1">
      <c r="A137" s="14" t="s">
        <v>51</v>
      </c>
      <c r="B137" s="40" t="s">
        <v>83</v>
      </c>
      <c r="C137" s="16">
        <v>41517</v>
      </c>
      <c r="D137" s="16">
        <f>+C138-1</f>
        <v>41551</v>
      </c>
      <c r="E137" s="14">
        <v>294136.7310156328</v>
      </c>
      <c r="F137" s="14">
        <v>214586.58275399051</v>
      </c>
      <c r="G137" s="14">
        <v>183828.78128878371</v>
      </c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6" customFormat="1">
      <c r="A138" s="14" t="s">
        <v>51</v>
      </c>
      <c r="B138" s="40" t="s">
        <v>78</v>
      </c>
      <c r="C138" s="16">
        <v>41552</v>
      </c>
      <c r="D138" s="16">
        <v>41614</v>
      </c>
      <c r="E138" s="14">
        <v>294131.47101563279</v>
      </c>
      <c r="F138" s="14">
        <v>214581.53275399056</v>
      </c>
      <c r="G138" s="14">
        <v>183824.47128878371</v>
      </c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s="6" customFormat="1">
      <c r="A139" s="14" t="s">
        <v>51</v>
      </c>
      <c r="B139" s="40" t="s">
        <v>84</v>
      </c>
      <c r="C139" s="16">
        <v>41615</v>
      </c>
      <c r="D139" s="16">
        <v>41639</v>
      </c>
      <c r="E139" s="14">
        <v>294203.05000000005</v>
      </c>
      <c r="F139" s="14">
        <v>214395.35</v>
      </c>
      <c r="G139" s="14">
        <v>183605.43</v>
      </c>
      <c r="H139" s="41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s="6" customFormat="1">
      <c r="A140" s="18" t="s">
        <v>54</v>
      </c>
      <c r="B140" s="19" t="s">
        <v>71</v>
      </c>
      <c r="C140" s="20">
        <v>41275</v>
      </c>
      <c r="D140" s="20">
        <f t="shared" si="0"/>
        <v>41285</v>
      </c>
      <c r="E140" s="18">
        <v>217878.15</v>
      </c>
      <c r="F140" s="18">
        <v>176271.98</v>
      </c>
      <c r="G140" s="18">
        <v>156379.25</v>
      </c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s="6" customFormat="1">
      <c r="A141" s="18" t="s">
        <v>54</v>
      </c>
      <c r="B141" s="19" t="s">
        <v>79</v>
      </c>
      <c r="C141" s="20">
        <v>41286</v>
      </c>
      <c r="D141" s="20">
        <f t="shared" si="0"/>
        <v>41308</v>
      </c>
      <c r="E141" s="18">
        <v>219249.03</v>
      </c>
      <c r="F141" s="18">
        <v>177365.49</v>
      </c>
      <c r="G141" s="18">
        <v>157092.76999999999</v>
      </c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s="6" customFormat="1">
      <c r="A142" s="18" t="s">
        <v>54</v>
      </c>
      <c r="B142" s="19" t="s">
        <v>72</v>
      </c>
      <c r="C142" s="20">
        <v>41309</v>
      </c>
      <c r="D142" s="20">
        <f t="shared" si="0"/>
        <v>41329</v>
      </c>
      <c r="E142" s="18">
        <v>204466.87</v>
      </c>
      <c r="F142" s="18">
        <v>168998.23</v>
      </c>
      <c r="G142" s="18">
        <v>152753.10999999999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s="6" customFormat="1">
      <c r="A143" s="18" t="s">
        <v>54</v>
      </c>
      <c r="B143" s="19" t="s">
        <v>73</v>
      </c>
      <c r="C143" s="20">
        <v>41330</v>
      </c>
      <c r="D143" s="20">
        <f t="shared" si="0"/>
        <v>41376</v>
      </c>
      <c r="E143" s="18">
        <v>257468.89283031115</v>
      </c>
      <c r="F143" s="18">
        <v>199960.98885678308</v>
      </c>
      <c r="G143" s="18">
        <v>170759.26703876152</v>
      </c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s="6" customFormat="1">
      <c r="A144" s="18" t="s">
        <v>54</v>
      </c>
      <c r="B144" s="19" t="s">
        <v>75</v>
      </c>
      <c r="C144" s="20">
        <v>41377</v>
      </c>
      <c r="D144" s="20">
        <f t="shared" si="0"/>
        <v>41451</v>
      </c>
      <c r="E144" s="18">
        <v>257476.94999999998</v>
      </c>
      <c r="F144" s="18">
        <v>199968</v>
      </c>
      <c r="G144" s="18">
        <v>170764.12</v>
      </c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s="6" customFormat="1">
      <c r="A145" s="18" t="s">
        <v>54</v>
      </c>
      <c r="B145" s="42" t="s">
        <v>85</v>
      </c>
      <c r="C145" s="20">
        <v>41452</v>
      </c>
      <c r="D145" s="20">
        <f t="shared" si="0"/>
        <v>41481</v>
      </c>
      <c r="E145" s="18">
        <v>257289.79403001332</v>
      </c>
      <c r="F145" s="18">
        <v>199650.43885678312</v>
      </c>
      <c r="G145" s="18">
        <v>170334.4470387616</v>
      </c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s="6" customFormat="1">
      <c r="A146" s="18" t="s">
        <v>54</v>
      </c>
      <c r="B146" s="42" t="s">
        <v>77</v>
      </c>
      <c r="C146" s="20">
        <v>41482</v>
      </c>
      <c r="D146" s="20">
        <v>41551</v>
      </c>
      <c r="E146" s="18">
        <v>255740.65</v>
      </c>
      <c r="F146" s="18">
        <v>197575.66000000012</v>
      </c>
      <c r="G146" s="18">
        <v>168945.97</v>
      </c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s="6" customFormat="1">
      <c r="A147" s="18" t="s">
        <v>54</v>
      </c>
      <c r="B147" s="42" t="s">
        <v>78</v>
      </c>
      <c r="C147" s="20">
        <v>41552</v>
      </c>
      <c r="D147" s="20">
        <v>41614</v>
      </c>
      <c r="E147" s="18">
        <v>257341.91000000003</v>
      </c>
      <c r="F147" s="18">
        <v>198458.72</v>
      </c>
      <c r="G147" s="18">
        <v>169036.95999999996</v>
      </c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s="6" customFormat="1">
      <c r="A148" s="18" t="s">
        <v>54</v>
      </c>
      <c r="B148" s="42" t="s">
        <v>84</v>
      </c>
      <c r="C148" s="20">
        <v>41615</v>
      </c>
      <c r="D148" s="20">
        <v>41639</v>
      </c>
      <c r="E148" s="18">
        <v>257341.91000000003</v>
      </c>
      <c r="F148" s="18">
        <v>198458.72</v>
      </c>
      <c r="G148" s="18">
        <v>169036.96</v>
      </c>
      <c r="H148" s="41" t="s">
        <v>86</v>
      </c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s="6" customFormat="1">
      <c r="A149" s="21" t="s">
        <v>55</v>
      </c>
      <c r="B149" s="22" t="s">
        <v>71</v>
      </c>
      <c r="C149" s="21">
        <v>41275</v>
      </c>
      <c r="D149" s="21">
        <f t="shared" si="0"/>
        <v>41285</v>
      </c>
      <c r="E149" s="22">
        <v>246597.57</v>
      </c>
      <c r="F149" s="22">
        <v>208209.09</v>
      </c>
      <c r="G149" s="22">
        <v>184986.53</v>
      </c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s="6" customFormat="1">
      <c r="A150" s="21" t="s">
        <v>55</v>
      </c>
      <c r="B150" s="22" t="s">
        <v>79</v>
      </c>
      <c r="C150" s="21">
        <v>41286</v>
      </c>
      <c r="D150" s="21">
        <f t="shared" si="0"/>
        <v>41308</v>
      </c>
      <c r="E150" s="22">
        <v>249495.11</v>
      </c>
      <c r="F150" s="22">
        <v>207263.26</v>
      </c>
      <c r="G150" s="22">
        <v>184986.53</v>
      </c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s="6" customFormat="1">
      <c r="A151" s="21" t="s">
        <v>55</v>
      </c>
      <c r="B151" s="22" t="s">
        <v>72</v>
      </c>
      <c r="C151" s="21">
        <v>41309</v>
      </c>
      <c r="D151" s="21">
        <f t="shared" si="0"/>
        <v>41329</v>
      </c>
      <c r="E151" s="22">
        <v>244847.55</v>
      </c>
      <c r="F151" s="22">
        <v>206238.12</v>
      </c>
      <c r="G151" s="22">
        <v>184744.54</v>
      </c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s="6" customFormat="1">
      <c r="A152" s="21" t="s">
        <v>55</v>
      </c>
      <c r="B152" s="22" t="s">
        <v>73</v>
      </c>
      <c r="C152" s="21">
        <v>41330</v>
      </c>
      <c r="D152" s="21">
        <f t="shared" si="0"/>
        <v>41351</v>
      </c>
      <c r="E152" s="22">
        <v>274535.14</v>
      </c>
      <c r="F152" s="22">
        <v>223620.97</v>
      </c>
      <c r="G152" s="22">
        <v>189478.75</v>
      </c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s="6" customFormat="1">
      <c r="A153" s="21" t="s">
        <v>55</v>
      </c>
      <c r="B153" s="22" t="s">
        <v>80</v>
      </c>
      <c r="C153" s="21">
        <v>41352</v>
      </c>
      <c r="D153" s="21">
        <f t="shared" si="0"/>
        <v>41406</v>
      </c>
      <c r="E153" s="22">
        <v>271492.82</v>
      </c>
      <c r="F153" s="22">
        <v>223620.97</v>
      </c>
      <c r="G153" s="22">
        <v>189478.75</v>
      </c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s="6" customFormat="1">
      <c r="A154" s="21" t="s">
        <v>55</v>
      </c>
      <c r="B154" s="22" t="s">
        <v>76</v>
      </c>
      <c r="C154" s="21">
        <v>41407</v>
      </c>
      <c r="D154" s="21">
        <f t="shared" si="0"/>
        <v>41451</v>
      </c>
      <c r="E154" s="22">
        <v>273243.31000000017</v>
      </c>
      <c r="F154" s="22">
        <v>223502.68000000008</v>
      </c>
      <c r="G154" s="22">
        <v>187642.25999999998</v>
      </c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s="6" customFormat="1">
      <c r="A155" s="21" t="s">
        <v>55</v>
      </c>
      <c r="B155" s="22" t="s">
        <v>85</v>
      </c>
      <c r="C155" s="21">
        <v>41452</v>
      </c>
      <c r="D155" s="21">
        <f t="shared" si="0"/>
        <v>41481</v>
      </c>
      <c r="E155" s="22">
        <v>273247.69000000012</v>
      </c>
      <c r="F155" s="22">
        <v>223439.52000000011</v>
      </c>
      <c r="G155" s="22">
        <v>187580.18999999997</v>
      </c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s="6" customFormat="1">
      <c r="A156" s="21" t="s">
        <v>55</v>
      </c>
      <c r="B156" s="22" t="s">
        <v>77</v>
      </c>
      <c r="C156" s="21">
        <v>41482</v>
      </c>
      <c r="D156" s="21">
        <f>+C157-1</f>
        <v>41551</v>
      </c>
      <c r="E156" s="22">
        <v>273469.6100000001</v>
      </c>
      <c r="F156" s="22">
        <v>223404.28000000009</v>
      </c>
      <c r="G156" s="22">
        <v>187580.90999999997</v>
      </c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s="6" customFormat="1">
      <c r="A157" s="21" t="s">
        <v>55</v>
      </c>
      <c r="B157" s="22" t="s">
        <v>78</v>
      </c>
      <c r="C157" s="21">
        <v>41552</v>
      </c>
      <c r="D157" s="21">
        <v>41639</v>
      </c>
      <c r="E157" s="22">
        <v>271248.53999999992</v>
      </c>
      <c r="F157" s="22">
        <v>222881.69</v>
      </c>
      <c r="G157" s="22">
        <v>187429.22</v>
      </c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s="6" customFormat="1">
      <c r="A158" s="23" t="s">
        <v>56</v>
      </c>
      <c r="B158" s="23" t="s">
        <v>71</v>
      </c>
      <c r="C158" s="24">
        <v>41275</v>
      </c>
      <c r="D158" s="24">
        <f t="shared" si="0"/>
        <v>41285</v>
      </c>
      <c r="E158" s="23">
        <v>173903.64</v>
      </c>
      <c r="F158" s="23">
        <v>139819.73000000001</v>
      </c>
      <c r="G158" s="23">
        <v>116306.88</v>
      </c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s="6" customFormat="1">
      <c r="A159" s="23" t="s">
        <v>56</v>
      </c>
      <c r="B159" s="23" t="s">
        <v>79</v>
      </c>
      <c r="C159" s="24">
        <v>41286</v>
      </c>
      <c r="D159" s="24">
        <f t="shared" si="0"/>
        <v>41308</v>
      </c>
      <c r="E159" s="23">
        <v>182369.6</v>
      </c>
      <c r="F159" s="23">
        <v>147291.93</v>
      </c>
      <c r="G159" s="23">
        <v>123677.69</v>
      </c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s="6" customFormat="1">
      <c r="A160" s="23" t="s">
        <v>56</v>
      </c>
      <c r="B160" s="23" t="s">
        <v>72</v>
      </c>
      <c r="C160" s="24">
        <v>41309</v>
      </c>
      <c r="D160" s="24">
        <f t="shared" si="0"/>
        <v>41329</v>
      </c>
      <c r="E160" s="23">
        <v>166724.01</v>
      </c>
      <c r="F160" s="23">
        <v>140327.91</v>
      </c>
      <c r="G160" s="23">
        <v>123617.53</v>
      </c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:40" s="6" customFormat="1">
      <c r="A161" s="23" t="s">
        <v>56</v>
      </c>
      <c r="B161" s="23" t="s">
        <v>73</v>
      </c>
      <c r="C161" s="24">
        <v>41330</v>
      </c>
      <c r="D161" s="24">
        <f t="shared" si="0"/>
        <v>41481</v>
      </c>
      <c r="E161" s="23">
        <v>201031.28</v>
      </c>
      <c r="F161" s="23">
        <v>155285.48000000001</v>
      </c>
      <c r="G161" s="23">
        <v>125829.67</v>
      </c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:40" s="6" customFormat="1">
      <c r="A162" s="23" t="s">
        <v>56</v>
      </c>
      <c r="B162" s="23" t="s">
        <v>77</v>
      </c>
      <c r="C162" s="24">
        <v>41482</v>
      </c>
      <c r="D162" s="24">
        <f>+C163-1</f>
        <v>41516</v>
      </c>
      <c r="E162" s="23">
        <v>201097.64599999986</v>
      </c>
      <c r="F162" s="23">
        <v>149771.01699999996</v>
      </c>
      <c r="G162" s="23">
        <v>121263.537</v>
      </c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:40" s="6" customFormat="1">
      <c r="A163" s="23" t="s">
        <v>56</v>
      </c>
      <c r="B163" s="23" t="s">
        <v>83</v>
      </c>
      <c r="C163" s="24">
        <v>41517</v>
      </c>
      <c r="D163" s="24">
        <f>+C164-1</f>
        <v>41551</v>
      </c>
      <c r="E163" s="23">
        <v>200203.524</v>
      </c>
      <c r="F163" s="23">
        <v>148976.217</v>
      </c>
      <c r="G163" s="23">
        <v>120716.03700000003</v>
      </c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:40" s="6" customFormat="1">
      <c r="A164" s="25" t="s">
        <v>56</v>
      </c>
      <c r="B164" s="23" t="s">
        <v>78</v>
      </c>
      <c r="C164" s="24">
        <v>41552</v>
      </c>
      <c r="D164" s="24">
        <v>41614</v>
      </c>
      <c r="E164" s="23">
        <v>201279.46999999994</v>
      </c>
      <c r="F164" s="23">
        <v>149066.549</v>
      </c>
      <c r="G164" s="23">
        <v>120766.266</v>
      </c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:40" s="6" customFormat="1">
      <c r="A165" s="25" t="s">
        <v>56</v>
      </c>
      <c r="B165" s="23" t="s">
        <v>84</v>
      </c>
      <c r="C165" s="24">
        <v>41615</v>
      </c>
      <c r="D165" s="24">
        <v>41639</v>
      </c>
      <c r="E165" s="23">
        <v>202330.92199999999</v>
      </c>
      <c r="F165" s="23">
        <v>148533.799</v>
      </c>
      <c r="G165" s="23">
        <v>120405.79199999999</v>
      </c>
      <c r="H165" s="41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:40" s="6" customFormat="1">
      <c r="A166" s="26" t="s">
        <v>58</v>
      </c>
      <c r="B166" s="27" t="s">
        <v>71</v>
      </c>
      <c r="C166" s="26">
        <v>41275</v>
      </c>
      <c r="D166" s="26">
        <f t="shared" si="0"/>
        <v>41308</v>
      </c>
      <c r="E166" s="27">
        <v>131294.29999999999</v>
      </c>
      <c r="F166" s="27">
        <v>119326.05</v>
      </c>
      <c r="G166" s="27">
        <v>101210.46999999997</v>
      </c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:40" s="6" customFormat="1">
      <c r="A167" s="26" t="s">
        <v>58</v>
      </c>
      <c r="B167" s="27" t="s">
        <v>72</v>
      </c>
      <c r="C167" s="26">
        <v>41309</v>
      </c>
      <c r="D167" s="26">
        <f t="shared" si="0"/>
        <v>41329</v>
      </c>
      <c r="E167" s="27">
        <v>127471.64</v>
      </c>
      <c r="F167" s="27">
        <v>115967.68000000002</v>
      </c>
      <c r="G167" s="27">
        <v>100840.61999999997</v>
      </c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:40" s="6" customFormat="1">
      <c r="A168" s="26" t="s">
        <v>58</v>
      </c>
      <c r="B168" s="27" t="s">
        <v>73</v>
      </c>
      <c r="C168" s="26">
        <v>41330</v>
      </c>
      <c r="D168" s="26">
        <f t="shared" si="0"/>
        <v>41432</v>
      </c>
      <c r="E168" s="27">
        <v>139990.41</v>
      </c>
      <c r="F168" s="27">
        <v>124989.41</v>
      </c>
      <c r="G168" s="27">
        <v>104714.77251395001</v>
      </c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:40" s="6" customFormat="1">
      <c r="A169" s="26" t="s">
        <v>58</v>
      </c>
      <c r="B169" s="27" t="s">
        <v>81</v>
      </c>
      <c r="C169" s="26">
        <v>41433</v>
      </c>
      <c r="D169" s="26">
        <f t="shared" si="0"/>
        <v>41481</v>
      </c>
      <c r="E169" s="27">
        <v>140042.34000000005</v>
      </c>
      <c r="F169" s="27">
        <v>125042.41</v>
      </c>
      <c r="G169" s="27">
        <v>104760.88</v>
      </c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:40" s="6" customFormat="1">
      <c r="A170" s="26" t="s">
        <v>58</v>
      </c>
      <c r="B170" s="27" t="s">
        <v>77</v>
      </c>
      <c r="C170" s="26">
        <v>41482</v>
      </c>
      <c r="D170" s="26">
        <v>41516</v>
      </c>
      <c r="E170" s="27">
        <v>140666.90000000005</v>
      </c>
      <c r="F170" s="27">
        <v>125599.10000000002</v>
      </c>
      <c r="G170" s="27">
        <v>105292.37000000002</v>
      </c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:40" s="6" customFormat="1">
      <c r="A171" s="26" t="s">
        <v>58</v>
      </c>
      <c r="B171" s="27" t="s">
        <v>83</v>
      </c>
      <c r="C171" s="26">
        <v>41517</v>
      </c>
      <c r="D171" s="26">
        <f>+C172-1</f>
        <v>41523</v>
      </c>
      <c r="E171" s="27">
        <v>140686.41000000003</v>
      </c>
      <c r="F171" s="27">
        <v>125599.10000000003</v>
      </c>
      <c r="G171" s="27">
        <v>105292.37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:40" s="6" customFormat="1">
      <c r="A172" s="26" t="s">
        <v>58</v>
      </c>
      <c r="B172" s="27" t="s">
        <v>87</v>
      </c>
      <c r="C172" s="26">
        <v>41524</v>
      </c>
      <c r="D172" s="26">
        <f>+C173-1</f>
        <v>41551</v>
      </c>
      <c r="E172" s="27">
        <v>140686.41000000003</v>
      </c>
      <c r="F172" s="27">
        <v>125406.45000000004</v>
      </c>
      <c r="G172" s="27">
        <v>105210.37</v>
      </c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:40" s="6" customFormat="1">
      <c r="A173" s="26" t="s">
        <v>58</v>
      </c>
      <c r="B173" s="27" t="s">
        <v>78</v>
      </c>
      <c r="C173" s="26">
        <v>41552</v>
      </c>
      <c r="D173" s="26">
        <v>41639</v>
      </c>
      <c r="E173" s="27">
        <v>140610.17000000001</v>
      </c>
      <c r="F173" s="27">
        <v>125523.76000000004</v>
      </c>
      <c r="G173" s="27">
        <v>105224.73000000001</v>
      </c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:40" s="6" customFormat="1">
      <c r="A174" s="26" t="s">
        <v>58</v>
      </c>
      <c r="B174" s="27" t="s">
        <v>84</v>
      </c>
      <c r="C174" s="26">
        <v>41615</v>
      </c>
      <c r="D174" s="26">
        <v>41614</v>
      </c>
      <c r="E174" s="27">
        <v>143654.64000000001</v>
      </c>
      <c r="F174" s="27">
        <v>126559.46000000002</v>
      </c>
      <c r="G174" s="27">
        <v>105756.08</v>
      </c>
      <c r="H174" s="41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:40" s="6" customFormat="1">
      <c r="A175" s="28" t="s">
        <v>60</v>
      </c>
      <c r="B175" s="29" t="s">
        <v>71</v>
      </c>
      <c r="C175" s="28">
        <v>41275</v>
      </c>
      <c r="D175" s="28">
        <f t="shared" si="0"/>
        <v>41285</v>
      </c>
      <c r="E175" s="30">
        <v>86375.229999999981</v>
      </c>
      <c r="F175" s="30">
        <v>68503.569999999992</v>
      </c>
      <c r="G175" s="30">
        <v>59374.46</v>
      </c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:40" s="6" customFormat="1">
      <c r="A176" s="28" t="s">
        <v>60</v>
      </c>
      <c r="B176" s="29" t="s">
        <v>79</v>
      </c>
      <c r="C176" s="28">
        <v>41286</v>
      </c>
      <c r="D176" s="28">
        <f t="shared" si="0"/>
        <v>41308</v>
      </c>
      <c r="E176" s="30">
        <v>86333.229999999981</v>
      </c>
      <c r="F176" s="30">
        <v>68467.17</v>
      </c>
      <c r="G176" s="30">
        <v>59339.26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:40" s="6" customFormat="1">
      <c r="A177" s="28" t="s">
        <v>60</v>
      </c>
      <c r="B177" s="29" t="s">
        <v>72</v>
      </c>
      <c r="C177" s="28">
        <v>41309</v>
      </c>
      <c r="D177" s="28">
        <f t="shared" si="0"/>
        <v>41329</v>
      </c>
      <c r="E177" s="30">
        <v>79635.850000000006</v>
      </c>
      <c r="F177" s="30">
        <v>69324.069999999992</v>
      </c>
      <c r="G177" s="30">
        <v>58837.289999999994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:40" s="6" customFormat="1">
      <c r="A178" s="28" t="s">
        <v>60</v>
      </c>
      <c r="B178" s="29" t="s">
        <v>73</v>
      </c>
      <c r="C178" s="28">
        <v>41330</v>
      </c>
      <c r="D178" s="28">
        <f t="shared" si="0"/>
        <v>41441</v>
      </c>
      <c r="E178" s="30">
        <v>90736.18</v>
      </c>
      <c r="F178" s="30">
        <v>73101.62999999999</v>
      </c>
      <c r="G178" s="30">
        <v>60115.79</v>
      </c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:40" s="6" customFormat="1">
      <c r="A179" s="28" t="s">
        <v>60</v>
      </c>
      <c r="B179" s="29" t="s">
        <v>88</v>
      </c>
      <c r="C179" s="28">
        <v>41442</v>
      </c>
      <c r="D179" s="28">
        <f t="shared" si="0"/>
        <v>41451</v>
      </c>
      <c r="E179" s="30">
        <v>91213.449999999983</v>
      </c>
      <c r="F179" s="30">
        <v>73101.63</v>
      </c>
      <c r="G179" s="30">
        <v>60115.789999999979</v>
      </c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:40" s="6" customFormat="1">
      <c r="A180" s="28" t="s">
        <v>60</v>
      </c>
      <c r="B180" s="29" t="s">
        <v>89</v>
      </c>
      <c r="C180" s="28">
        <v>41452</v>
      </c>
      <c r="D180" s="28">
        <f t="shared" si="0"/>
        <v>41481</v>
      </c>
      <c r="E180" s="30">
        <v>91132.919999999984</v>
      </c>
      <c r="F180" s="30">
        <v>73083.960000000021</v>
      </c>
      <c r="G180" s="30">
        <v>60060.75999999998</v>
      </c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:40" s="6" customFormat="1">
      <c r="A181" s="28" t="s">
        <v>60</v>
      </c>
      <c r="B181" s="29" t="s">
        <v>90</v>
      </c>
      <c r="C181" s="28">
        <v>41482</v>
      </c>
      <c r="D181" s="28">
        <f>+C182-1</f>
        <v>41504</v>
      </c>
      <c r="E181" s="30">
        <v>91622.959999999963</v>
      </c>
      <c r="F181" s="30">
        <v>73425.55</v>
      </c>
      <c r="G181" s="30">
        <v>60385.02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:40" s="6" customFormat="1" ht="13.5" customHeight="1">
      <c r="A182" s="28" t="s">
        <v>60</v>
      </c>
      <c r="B182" s="29" t="s">
        <v>91</v>
      </c>
      <c r="C182" s="28">
        <v>41505</v>
      </c>
      <c r="D182" s="28">
        <v>41639</v>
      </c>
      <c r="E182" s="30">
        <v>90908.489999999962</v>
      </c>
      <c r="F182" s="30">
        <v>73425.55</v>
      </c>
      <c r="G182" s="30">
        <v>60385.02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:40" ht="13.5" customHeight="1"/>
    <row r="184" spans="1:40" ht="13.5" customHeight="1"/>
    <row r="185" spans="1:40" ht="13.5" customHeight="1"/>
    <row r="186" spans="1:40">
      <c r="A186" s="7" t="s">
        <v>92</v>
      </c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44"/>
      <c r="Z186" s="45"/>
      <c r="AA186" s="45"/>
      <c r="AB186" s="46"/>
      <c r="AC186" s="47"/>
      <c r="AD186" s="47"/>
      <c r="AE186" s="47"/>
      <c r="AF186" s="47"/>
      <c r="AG186" s="35"/>
      <c r="AH186" s="47"/>
      <c r="AI186" s="45"/>
      <c r="AJ186" s="48"/>
      <c r="AK186" s="45"/>
      <c r="AL186" s="48"/>
      <c r="AM186" s="48"/>
    </row>
    <row r="187" spans="1:40">
      <c r="A187" s="7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44"/>
      <c r="Z187" s="45"/>
      <c r="AA187" s="45"/>
      <c r="AB187" s="46"/>
      <c r="AC187" s="47"/>
      <c r="AD187" s="47"/>
      <c r="AE187" s="47"/>
      <c r="AF187" s="47"/>
      <c r="AG187" s="35"/>
      <c r="AH187" s="47"/>
      <c r="AI187" s="45"/>
      <c r="AJ187" s="48"/>
      <c r="AK187" s="45"/>
      <c r="AL187" s="48"/>
      <c r="AM187" s="48"/>
    </row>
    <row r="188" spans="1:40">
      <c r="A188" s="336" t="s">
        <v>0</v>
      </c>
      <c r="B188" s="49" t="s">
        <v>93</v>
      </c>
      <c r="C188" s="50"/>
      <c r="D188" s="50"/>
      <c r="E188" s="50"/>
      <c r="F188" s="50"/>
      <c r="G188" s="50"/>
      <c r="H188" s="50"/>
      <c r="I188" s="51"/>
      <c r="J188" s="51"/>
      <c r="K188" s="51"/>
      <c r="L188" s="51"/>
      <c r="M188" s="52"/>
      <c r="N188" s="43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44"/>
      <c r="Z188" s="45"/>
      <c r="AA188" s="45"/>
      <c r="AB188" s="44"/>
      <c r="AC188" s="53"/>
      <c r="AD188" s="47"/>
      <c r="AE188" s="47"/>
      <c r="AF188" s="47"/>
      <c r="AG188" s="35"/>
      <c r="AH188" s="47"/>
      <c r="AI188" s="45"/>
      <c r="AJ188" s="48"/>
      <c r="AK188" s="45"/>
      <c r="AL188" s="48"/>
      <c r="AM188" s="48"/>
    </row>
    <row r="189" spans="1:40" ht="14.25" customHeight="1">
      <c r="A189" s="337"/>
      <c r="B189" s="54" t="s">
        <v>94</v>
      </c>
      <c r="C189" s="54" t="s">
        <v>95</v>
      </c>
      <c r="D189" s="54" t="s">
        <v>96</v>
      </c>
      <c r="E189" s="54" t="s">
        <v>97</v>
      </c>
      <c r="F189" s="54" t="s">
        <v>98</v>
      </c>
      <c r="G189" s="54" t="s">
        <v>99</v>
      </c>
      <c r="H189" s="54" t="s">
        <v>100</v>
      </c>
      <c r="I189" s="54" t="s">
        <v>101</v>
      </c>
      <c r="J189" s="54" t="s">
        <v>102</v>
      </c>
      <c r="K189" s="54" t="s">
        <v>103</v>
      </c>
      <c r="L189" s="54" t="s">
        <v>104</v>
      </c>
      <c r="M189" s="54" t="s">
        <v>105</v>
      </c>
      <c r="N189" s="43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44"/>
      <c r="Z189" s="45"/>
      <c r="AA189" s="45"/>
      <c r="AB189" s="44"/>
      <c r="AC189" s="53"/>
      <c r="AD189" s="47"/>
      <c r="AE189" s="47"/>
      <c r="AF189" s="47"/>
      <c r="AG189" s="35"/>
      <c r="AH189" s="47"/>
      <c r="AI189" s="45"/>
      <c r="AJ189" s="48"/>
      <c r="AK189" s="45"/>
      <c r="AL189" s="48"/>
      <c r="AM189" s="48"/>
    </row>
    <row r="190" spans="1:40">
      <c r="A190" s="55" t="s">
        <v>14</v>
      </c>
      <c r="B190" s="56">
        <v>179.22646120524558</v>
      </c>
      <c r="C190" s="56">
        <v>171.07980387773441</v>
      </c>
      <c r="D190" s="56">
        <v>179.22646120524558</v>
      </c>
      <c r="E190" s="56">
        <v>162.93314655022326</v>
      </c>
      <c r="F190" s="56">
        <f>21*I211</f>
        <v>171.07980387773441</v>
      </c>
      <c r="G190" s="56">
        <f>21*I299</f>
        <v>171.07980387773438</v>
      </c>
      <c r="H190" s="56"/>
      <c r="I190" s="56"/>
      <c r="J190" s="57"/>
      <c r="K190" s="57"/>
      <c r="L190" s="57"/>
      <c r="M190" s="57"/>
      <c r="N190" s="43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44"/>
      <c r="Z190" s="45"/>
      <c r="AA190" s="45"/>
      <c r="AB190" s="44"/>
      <c r="AC190" s="53"/>
      <c r="AD190" s="47"/>
      <c r="AE190" s="47"/>
      <c r="AF190" s="47"/>
      <c r="AG190" s="35"/>
      <c r="AH190" s="47"/>
      <c r="AI190" s="45"/>
      <c r="AJ190" s="48"/>
      <c r="AK190" s="45"/>
      <c r="AL190" s="48"/>
      <c r="AM190" s="48"/>
    </row>
    <row r="191" spans="1:40">
      <c r="A191" s="55" t="s">
        <v>15</v>
      </c>
      <c r="B191" s="56"/>
      <c r="C191" s="56"/>
      <c r="D191" s="56"/>
      <c r="E191" s="56"/>
      <c r="F191" s="56"/>
      <c r="G191" s="56"/>
      <c r="H191" s="56"/>
      <c r="I191" s="56"/>
      <c r="J191" s="57"/>
      <c r="K191" s="57"/>
      <c r="L191" s="57"/>
      <c r="M191" s="57"/>
      <c r="N191" s="43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44"/>
      <c r="Z191" s="45"/>
      <c r="AA191" s="45"/>
      <c r="AB191" s="44"/>
      <c r="AC191" s="53"/>
      <c r="AD191" s="47"/>
      <c r="AE191" s="47"/>
      <c r="AF191" s="47"/>
      <c r="AG191" s="35"/>
      <c r="AH191" s="47"/>
      <c r="AI191" s="45"/>
      <c r="AJ191" s="48"/>
      <c r="AK191" s="45"/>
      <c r="AL191" s="48"/>
      <c r="AM191" s="48"/>
    </row>
    <row r="192" spans="1:40">
      <c r="A192" s="55" t="s">
        <v>16</v>
      </c>
      <c r="B192" s="56">
        <v>371.62400000000008</v>
      </c>
      <c r="C192" s="56">
        <v>354.73200000000008</v>
      </c>
      <c r="D192" s="56">
        <v>371.62400000000008</v>
      </c>
      <c r="E192" s="56">
        <v>337.84000000000003</v>
      </c>
      <c r="F192" s="56"/>
      <c r="G192" s="56"/>
      <c r="H192" s="56"/>
      <c r="I192" s="56"/>
      <c r="J192" s="57"/>
      <c r="K192" s="57"/>
      <c r="L192" s="57"/>
      <c r="M192" s="57"/>
      <c r="N192" s="43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44"/>
      <c r="Z192" s="45"/>
      <c r="AA192" s="45"/>
      <c r="AB192" s="44"/>
      <c r="AC192" s="53"/>
      <c r="AD192" s="47"/>
      <c r="AE192" s="47"/>
      <c r="AF192" s="47"/>
      <c r="AG192" s="35"/>
      <c r="AH192" s="47"/>
      <c r="AI192" s="45"/>
      <c r="AJ192" s="48"/>
      <c r="AK192" s="45"/>
      <c r="AL192" s="48"/>
      <c r="AM192" s="48"/>
    </row>
    <row r="193" spans="1:39">
      <c r="A193" s="55" t="s">
        <v>17</v>
      </c>
      <c r="B193" s="56"/>
      <c r="C193" s="56"/>
      <c r="D193" s="56"/>
      <c r="E193" s="56"/>
      <c r="F193" s="56"/>
      <c r="G193" s="56"/>
      <c r="H193" s="56"/>
      <c r="I193" s="56"/>
      <c r="J193" s="57"/>
      <c r="K193" s="57"/>
      <c r="L193" s="57"/>
      <c r="M193" s="57"/>
      <c r="N193" s="43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44"/>
      <c r="Z193" s="45"/>
      <c r="AA193" s="45"/>
      <c r="AB193" s="44"/>
      <c r="AC193" s="53"/>
      <c r="AD193" s="47"/>
      <c r="AE193" s="47"/>
      <c r="AF193" s="47"/>
      <c r="AG193" s="35"/>
      <c r="AH193" s="47"/>
      <c r="AI193" s="45"/>
      <c r="AJ193" s="48"/>
      <c r="AK193" s="45"/>
      <c r="AL193" s="48"/>
      <c r="AM193" s="48"/>
    </row>
    <row r="194" spans="1:39">
      <c r="A194" s="55" t="s">
        <v>18</v>
      </c>
      <c r="B194" s="56"/>
      <c r="C194" s="56"/>
      <c r="D194" s="56"/>
      <c r="E194" s="56"/>
      <c r="F194" s="56"/>
      <c r="G194" s="56"/>
      <c r="H194" s="56"/>
      <c r="I194" s="56"/>
      <c r="J194" s="57"/>
      <c r="K194" s="57"/>
      <c r="L194" s="57"/>
      <c r="M194" s="57"/>
      <c r="N194" s="43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44"/>
      <c r="Z194" s="45"/>
      <c r="AA194" s="45"/>
      <c r="AB194" s="44"/>
      <c r="AC194" s="53"/>
      <c r="AD194" s="47"/>
      <c r="AE194" s="47"/>
      <c r="AF194" s="47"/>
      <c r="AG194" s="35"/>
      <c r="AH194" s="47"/>
      <c r="AI194" s="45"/>
      <c r="AJ194" s="48"/>
      <c r="AK194" s="45"/>
      <c r="AL194" s="48"/>
      <c r="AM194" s="48"/>
    </row>
    <row r="195" spans="1:39">
      <c r="A195" s="55" t="s">
        <v>19</v>
      </c>
      <c r="B195" s="56"/>
      <c r="C195" s="56"/>
      <c r="D195" s="56"/>
      <c r="E195" s="56"/>
      <c r="F195" s="56"/>
      <c r="G195" s="56"/>
      <c r="H195" s="56"/>
      <c r="I195" s="56"/>
      <c r="J195" s="57"/>
      <c r="K195" s="57"/>
      <c r="L195" s="57"/>
      <c r="M195" s="57"/>
      <c r="N195" s="43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44"/>
      <c r="Z195" s="45"/>
      <c r="AA195" s="45"/>
      <c r="AB195" s="44"/>
      <c r="AC195" s="53"/>
      <c r="AD195" s="47"/>
      <c r="AE195" s="47"/>
      <c r="AF195" s="47"/>
      <c r="AG195" s="35"/>
      <c r="AH195" s="47"/>
      <c r="AI195" s="45"/>
      <c r="AJ195" s="48"/>
      <c r="AK195" s="45"/>
      <c r="AL195" s="48"/>
      <c r="AM195" s="48"/>
    </row>
    <row r="196" spans="1:39">
      <c r="A196" s="55" t="s">
        <v>20</v>
      </c>
      <c r="B196" s="56"/>
      <c r="C196" s="56"/>
      <c r="D196" s="56"/>
      <c r="E196" s="56"/>
      <c r="F196" s="56"/>
      <c r="G196" s="56"/>
      <c r="H196" s="56"/>
      <c r="I196" s="56"/>
      <c r="J196" s="57"/>
      <c r="K196" s="57"/>
      <c r="L196" s="57"/>
      <c r="M196" s="57"/>
      <c r="N196" s="43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44"/>
      <c r="Z196" s="45"/>
      <c r="AA196" s="45"/>
      <c r="AB196" s="44"/>
      <c r="AC196" s="53"/>
      <c r="AD196" s="47"/>
      <c r="AE196" s="47"/>
      <c r="AF196" s="47"/>
      <c r="AG196" s="35"/>
      <c r="AH196" s="47"/>
      <c r="AI196" s="45"/>
      <c r="AJ196" s="48"/>
      <c r="AK196" s="45"/>
      <c r="AL196" s="48"/>
      <c r="AM196" s="48"/>
    </row>
    <row r="197" spans="1:39">
      <c r="A197" s="55" t="s">
        <v>21</v>
      </c>
      <c r="B197" s="56"/>
      <c r="C197" s="56"/>
      <c r="D197" s="56"/>
      <c r="E197" s="56"/>
      <c r="F197" s="56"/>
      <c r="G197" s="56"/>
      <c r="H197" s="56"/>
      <c r="I197" s="56"/>
      <c r="J197" s="57"/>
      <c r="K197" s="57"/>
      <c r="L197" s="57"/>
      <c r="M197" s="57"/>
      <c r="N197" s="43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44"/>
      <c r="Z197" s="45"/>
      <c r="AA197" s="45"/>
      <c r="AB197" s="44"/>
      <c r="AC197" s="53"/>
      <c r="AD197" s="47"/>
      <c r="AE197" s="47"/>
      <c r="AF197" s="47"/>
      <c r="AG197" s="35"/>
      <c r="AH197" s="47"/>
      <c r="AI197" s="45"/>
      <c r="AJ197" s="48"/>
      <c r="AK197" s="45"/>
      <c r="AL197" s="48"/>
      <c r="AM197" s="48"/>
    </row>
    <row r="198" spans="1:39">
      <c r="A198" s="55" t="s">
        <v>22</v>
      </c>
      <c r="B198" s="56">
        <v>192.72808127066557</v>
      </c>
      <c r="C198" s="56">
        <v>183.89555030381712</v>
      </c>
      <c r="D198" s="56">
        <v>192.65248127066556</v>
      </c>
      <c r="E198" s="56">
        <v>175.1386193369687</v>
      </c>
      <c r="F198" s="56">
        <f>21*I250</f>
        <v>183.89555030381712</v>
      </c>
      <c r="G198" s="56">
        <f>21*I251</f>
        <v>183.895550303817</v>
      </c>
      <c r="H198" s="56"/>
      <c r="I198" s="56"/>
      <c r="J198" s="57"/>
      <c r="K198" s="57"/>
      <c r="L198" s="57"/>
      <c r="M198" s="57"/>
      <c r="N198" s="43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44"/>
      <c r="Z198" s="45"/>
      <c r="AA198" s="45"/>
      <c r="AB198" s="44"/>
      <c r="AC198" s="53"/>
      <c r="AD198" s="47"/>
      <c r="AE198" s="47"/>
      <c r="AF198" s="47"/>
      <c r="AG198" s="35"/>
      <c r="AH198" s="47"/>
      <c r="AI198" s="45"/>
      <c r="AJ198" s="48"/>
      <c r="AK198" s="45"/>
      <c r="AL198" s="48"/>
      <c r="AM198" s="48"/>
    </row>
    <row r="199" spans="1:39">
      <c r="A199" s="55" t="s">
        <v>23</v>
      </c>
      <c r="B199" s="56">
        <v>2102.2723585999997</v>
      </c>
      <c r="C199" s="56">
        <v>2012.1853673999997</v>
      </c>
      <c r="D199" s="56">
        <v>2095.3098759999998</v>
      </c>
      <c r="E199" s="56">
        <v>1904.8271599999998</v>
      </c>
      <c r="F199" s="56">
        <f>21*I261</f>
        <v>2000.0685179999998</v>
      </c>
      <c r="G199" s="56">
        <f>21*I262</f>
        <v>2000.068518</v>
      </c>
      <c r="H199" s="56"/>
      <c r="I199" s="56"/>
      <c r="J199" s="57"/>
      <c r="K199" s="57"/>
      <c r="L199" s="57"/>
      <c r="M199" s="57"/>
      <c r="N199" s="43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44"/>
      <c r="Z199" s="45"/>
      <c r="AA199" s="45"/>
      <c r="AB199" s="44"/>
      <c r="AC199" s="53"/>
      <c r="AD199" s="47"/>
      <c r="AE199" s="47"/>
      <c r="AF199" s="47"/>
      <c r="AG199" s="35"/>
      <c r="AH199" s="47"/>
      <c r="AI199" s="45"/>
      <c r="AJ199" s="48"/>
      <c r="AK199" s="45"/>
      <c r="AL199" s="48"/>
      <c r="AM199" s="48"/>
    </row>
    <row r="200" spans="1:39">
      <c r="A200" s="55" t="s">
        <v>24</v>
      </c>
      <c r="B200" s="56"/>
      <c r="C200" s="56"/>
      <c r="D200" s="56"/>
      <c r="E200" s="56"/>
      <c r="F200" s="56">
        <f>21*I273</f>
        <v>354.73200000000008</v>
      </c>
      <c r="G200" s="56">
        <f>21*I274</f>
        <v>354.73199999999997</v>
      </c>
      <c r="H200" s="56"/>
      <c r="I200" s="56"/>
      <c r="J200" s="57"/>
      <c r="K200" s="57"/>
      <c r="L200" s="57"/>
      <c r="M200" s="57"/>
      <c r="N200" s="43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44"/>
      <c r="Z200" s="45"/>
      <c r="AA200" s="45"/>
      <c r="AB200" s="44"/>
      <c r="AC200" s="53"/>
      <c r="AD200" s="47"/>
      <c r="AE200" s="47"/>
      <c r="AF200" s="47"/>
      <c r="AG200" s="35"/>
      <c r="AH200" s="47"/>
      <c r="AI200" s="45"/>
      <c r="AJ200" s="48"/>
      <c r="AK200" s="45"/>
      <c r="AL200" s="48"/>
      <c r="AM200" s="48"/>
    </row>
    <row r="201" spans="1:39">
      <c r="A201" s="55" t="s">
        <v>25</v>
      </c>
      <c r="B201" s="56">
        <v>180.35379999999998</v>
      </c>
      <c r="C201" s="56">
        <v>172.15589999999997</v>
      </c>
      <c r="D201" s="56">
        <v>180.35379999999998</v>
      </c>
      <c r="E201" s="56">
        <v>163.95799999999997</v>
      </c>
      <c r="F201" s="56">
        <f>21*I284</f>
        <v>172.15589999999997</v>
      </c>
      <c r="G201" s="56">
        <f>21*I285</f>
        <v>173.25945000000002</v>
      </c>
      <c r="H201" s="56"/>
      <c r="I201" s="56"/>
      <c r="J201" s="57"/>
      <c r="K201" s="57"/>
      <c r="L201" s="57"/>
      <c r="M201" s="57"/>
      <c r="N201" s="43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44"/>
      <c r="Z201" s="45"/>
      <c r="AA201" s="45"/>
      <c r="AB201" s="44"/>
      <c r="AC201" s="53"/>
      <c r="AD201" s="47"/>
      <c r="AE201" s="47"/>
      <c r="AF201" s="47"/>
      <c r="AG201" s="35"/>
      <c r="AH201" s="47"/>
      <c r="AI201" s="45"/>
      <c r="AJ201" s="48"/>
      <c r="AK201" s="45"/>
      <c r="AL201" s="48"/>
      <c r="AM201" s="48"/>
    </row>
    <row r="202" spans="1:39">
      <c r="A202" s="55" t="s">
        <v>26</v>
      </c>
      <c r="B202" s="56"/>
      <c r="C202" s="56"/>
      <c r="D202" s="56"/>
      <c r="E202" s="56"/>
      <c r="F202" s="56"/>
      <c r="G202" s="56"/>
      <c r="H202" s="56"/>
      <c r="I202" s="56"/>
      <c r="J202" s="57"/>
      <c r="K202" s="57"/>
      <c r="L202" s="57"/>
      <c r="M202" s="57"/>
      <c r="N202" s="43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44"/>
      <c r="Z202" s="45"/>
      <c r="AA202" s="45"/>
      <c r="AB202" s="44"/>
      <c r="AC202" s="53"/>
      <c r="AD202" s="47"/>
      <c r="AE202" s="47"/>
      <c r="AF202" s="47"/>
      <c r="AG202" s="35"/>
      <c r="AH202" s="47"/>
      <c r="AI202" s="45"/>
      <c r="AJ202" s="48"/>
      <c r="AK202" s="45"/>
      <c r="AL202" s="48"/>
      <c r="AM202" s="48"/>
    </row>
    <row r="203" spans="1:39">
      <c r="A203" s="4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M203" s="43"/>
      <c r="N203" s="43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44"/>
      <c r="Z203" s="45"/>
      <c r="AA203" s="45"/>
      <c r="AB203" s="44"/>
      <c r="AC203" s="53"/>
      <c r="AD203" s="47"/>
      <c r="AE203" s="47"/>
      <c r="AF203" s="47"/>
      <c r="AG203" s="35"/>
      <c r="AH203" s="47"/>
      <c r="AI203" s="45"/>
      <c r="AJ203" s="48"/>
      <c r="AK203" s="45"/>
      <c r="AL203" s="48"/>
      <c r="AM203" s="48"/>
    </row>
    <row r="204" spans="1:39" ht="13.5" thickBot="1">
      <c r="B204" s="58"/>
      <c r="C204" s="58"/>
      <c r="D204" s="58"/>
      <c r="E204" s="58"/>
      <c r="F204" s="58"/>
      <c r="G204" s="58"/>
      <c r="L204" s="59"/>
      <c r="M204" s="59"/>
      <c r="N204" s="59"/>
      <c r="O204" s="60"/>
      <c r="P204" s="61"/>
      <c r="Q204" s="60"/>
      <c r="R204" s="60"/>
      <c r="T204" s="32"/>
      <c r="U204" s="32"/>
      <c r="V204" s="32"/>
    </row>
    <row r="205" spans="1:39" ht="26.25" customHeight="1" thickBot="1">
      <c r="A205" s="8" t="s">
        <v>2</v>
      </c>
      <c r="B205" s="8" t="s">
        <v>37</v>
      </c>
      <c r="C205" s="8" t="s">
        <v>38</v>
      </c>
      <c r="D205" s="8" t="s">
        <v>39</v>
      </c>
      <c r="E205" s="9" t="s">
        <v>40</v>
      </c>
      <c r="F205" s="9" t="s">
        <v>41</v>
      </c>
      <c r="G205" s="9" t="s">
        <v>42</v>
      </c>
      <c r="I205" s="62" t="s">
        <v>106</v>
      </c>
      <c r="J205" s="62" t="s">
        <v>107</v>
      </c>
      <c r="L205" s="63" t="s">
        <v>108</v>
      </c>
      <c r="M205" s="64" t="s">
        <v>109</v>
      </c>
      <c r="N205" s="65" t="s">
        <v>110</v>
      </c>
      <c r="O205" s="32"/>
      <c r="P205" s="61"/>
      <c r="Q205" s="60"/>
      <c r="R205" s="60"/>
      <c r="T205" s="32"/>
      <c r="U205" s="32"/>
      <c r="V205" s="32"/>
    </row>
    <row r="206" spans="1:39">
      <c r="A206" s="66" t="s">
        <v>14</v>
      </c>
      <c r="B206" s="66" t="s">
        <v>111</v>
      </c>
      <c r="C206" s="67">
        <v>40909</v>
      </c>
      <c r="D206" s="67">
        <v>40909</v>
      </c>
      <c r="E206" s="66">
        <v>60816.469467355586</v>
      </c>
      <c r="F206" s="66">
        <v>52322.1</v>
      </c>
      <c r="G206" s="66">
        <v>39043.229999999981</v>
      </c>
      <c r="H206" s="68"/>
      <c r="I206" s="69">
        <v>8.1466573275111624</v>
      </c>
      <c r="J206" s="66">
        <f>+E206+I206</f>
        <v>60824.616124683096</v>
      </c>
      <c r="L206" s="70">
        <v>850.02000000000021</v>
      </c>
      <c r="M206" s="71">
        <v>936.22</v>
      </c>
      <c r="N206" s="72">
        <v>950.2</v>
      </c>
      <c r="O206" s="73"/>
      <c r="P206" s="61"/>
      <c r="Q206" s="60"/>
      <c r="R206" s="60"/>
      <c r="T206" s="74"/>
      <c r="U206" s="74"/>
      <c r="V206" s="74"/>
    </row>
    <row r="207" spans="1:39">
      <c r="A207" s="75" t="s">
        <v>14</v>
      </c>
      <c r="B207" s="66" t="s">
        <v>112</v>
      </c>
      <c r="C207" s="67">
        <v>40910</v>
      </c>
      <c r="D207" s="67">
        <v>40916</v>
      </c>
      <c r="E207" s="66">
        <v>60816.469467355586</v>
      </c>
      <c r="F207" s="66">
        <v>52322.1</v>
      </c>
      <c r="G207" s="66">
        <v>39043.229999999981</v>
      </c>
      <c r="H207" s="68"/>
      <c r="I207" s="69">
        <v>8.1466573275111624</v>
      </c>
      <c r="J207" s="66">
        <f>+E207+I207</f>
        <v>60824.616124683096</v>
      </c>
      <c r="L207" s="76">
        <v>850.02000000000021</v>
      </c>
      <c r="M207" s="77">
        <v>936.22</v>
      </c>
      <c r="N207" s="78">
        <v>950.2</v>
      </c>
      <c r="O207" s="73"/>
      <c r="P207" s="61"/>
      <c r="Q207" s="60"/>
      <c r="R207" s="60"/>
      <c r="T207" s="74"/>
      <c r="U207" s="74"/>
      <c r="V207" s="74"/>
    </row>
    <row r="208" spans="1:39">
      <c r="A208" s="66" t="s">
        <v>14</v>
      </c>
      <c r="B208" s="66" t="s">
        <v>113</v>
      </c>
      <c r="C208" s="67">
        <v>40917</v>
      </c>
      <c r="D208" s="67">
        <v>40944</v>
      </c>
      <c r="E208" s="66">
        <v>60511.609467355593</v>
      </c>
      <c r="F208" s="66">
        <v>51781.68</v>
      </c>
      <c r="G208" s="66">
        <v>39043.229999999981</v>
      </c>
      <c r="H208" s="68"/>
      <c r="I208" s="69">
        <v>8.1466573275111624</v>
      </c>
      <c r="J208" s="66">
        <f t="shared" ref="J208:J282" si="1">+E208+I208</f>
        <v>60519.756124683103</v>
      </c>
      <c r="L208" s="76">
        <v>850.02000000000021</v>
      </c>
      <c r="M208" s="77">
        <v>965.29</v>
      </c>
      <c r="N208" s="78">
        <v>950.2</v>
      </c>
      <c r="O208" s="73"/>
      <c r="P208" s="61"/>
      <c r="Q208" s="61"/>
      <c r="R208" s="61"/>
      <c r="T208" s="74"/>
      <c r="U208" s="74"/>
      <c r="V208" s="74"/>
    </row>
    <row r="209" spans="1:22">
      <c r="A209" s="66" t="s">
        <v>14</v>
      </c>
      <c r="B209" s="66" t="s">
        <v>114</v>
      </c>
      <c r="C209" s="67">
        <v>40945</v>
      </c>
      <c r="D209" s="67">
        <v>40958</v>
      </c>
      <c r="E209" s="66">
        <v>59805.655060355683</v>
      </c>
      <c r="F209" s="66">
        <v>51123.97</v>
      </c>
      <c r="G209" s="66">
        <v>38985.089999999982</v>
      </c>
      <c r="H209" s="68"/>
      <c r="I209" s="69">
        <v>8.1466573275111624</v>
      </c>
      <c r="J209" s="66">
        <f t="shared" si="1"/>
        <v>59813.801717683193</v>
      </c>
      <c r="L209" s="76">
        <v>850.02000000000021</v>
      </c>
      <c r="M209" s="77">
        <v>936.22</v>
      </c>
      <c r="N209" s="78">
        <v>892.06000000000017</v>
      </c>
      <c r="O209" s="73"/>
      <c r="P209" s="61"/>
      <c r="Q209" s="61"/>
      <c r="R209" s="61"/>
      <c r="T209" s="74"/>
      <c r="U209" s="74"/>
      <c r="V209" s="74"/>
    </row>
    <row r="210" spans="1:22">
      <c r="A210" s="66" t="s">
        <v>14</v>
      </c>
      <c r="B210" s="66" t="s">
        <v>113</v>
      </c>
      <c r="C210" s="67">
        <v>40959</v>
      </c>
      <c r="D210" s="67">
        <v>40965</v>
      </c>
      <c r="E210" s="66">
        <v>60511.609467355593</v>
      </c>
      <c r="F210" s="66">
        <v>51781.68</v>
      </c>
      <c r="G210" s="66">
        <v>39043.229999999981</v>
      </c>
      <c r="H210" s="68"/>
      <c r="I210" s="69">
        <v>8.1466573275111624</v>
      </c>
      <c r="J210" s="66">
        <f t="shared" si="1"/>
        <v>60519.756124683103</v>
      </c>
      <c r="L210" s="76">
        <v>850.02000000000021</v>
      </c>
      <c r="M210" s="77">
        <v>965.29</v>
      </c>
      <c r="N210" s="78">
        <v>950.2</v>
      </c>
      <c r="O210" s="73"/>
      <c r="P210" s="61"/>
      <c r="Q210" s="61"/>
      <c r="R210" s="61"/>
      <c r="T210" s="74"/>
      <c r="U210" s="74"/>
      <c r="V210" s="74"/>
    </row>
    <row r="211" spans="1:22">
      <c r="A211" s="66" t="s">
        <v>14</v>
      </c>
      <c r="B211" s="66" t="s">
        <v>112</v>
      </c>
      <c r="C211" s="67">
        <v>40966</v>
      </c>
      <c r="D211" s="67">
        <v>41060</v>
      </c>
      <c r="E211" s="66">
        <v>60816.469467355586</v>
      </c>
      <c r="F211" s="66">
        <v>52322.1</v>
      </c>
      <c r="G211" s="66">
        <v>39043.229999999981</v>
      </c>
      <c r="H211" s="68"/>
      <c r="I211" s="69">
        <v>8.1466573275111624</v>
      </c>
      <c r="J211" s="66">
        <f t="shared" si="1"/>
        <v>60824.616124683096</v>
      </c>
      <c r="L211" s="76">
        <v>850.02000000000021</v>
      </c>
      <c r="M211" s="77">
        <v>936.22</v>
      </c>
      <c r="N211" s="78">
        <v>950.2</v>
      </c>
      <c r="O211" s="73"/>
      <c r="P211" s="61"/>
      <c r="Q211" s="61"/>
      <c r="R211" s="61"/>
      <c r="T211" s="74"/>
      <c r="U211" s="74"/>
      <c r="V211" s="74"/>
    </row>
    <row r="212" spans="1:22">
      <c r="A212" s="79" t="s">
        <v>15</v>
      </c>
      <c r="B212" s="79" t="s">
        <v>115</v>
      </c>
      <c r="C212" s="80">
        <v>40909</v>
      </c>
      <c r="D212" s="80">
        <v>40916</v>
      </c>
      <c r="E212" s="79">
        <v>59809.579999999994</v>
      </c>
      <c r="F212" s="79">
        <v>53503.64</v>
      </c>
      <c r="G212" s="79">
        <v>47469.56</v>
      </c>
      <c r="H212" s="68"/>
      <c r="I212" s="79"/>
      <c r="J212" s="79">
        <f>+E212+I212</f>
        <v>59809.579999999994</v>
      </c>
      <c r="L212" s="81">
        <v>2224.6000000000004</v>
      </c>
      <c r="M212" s="79">
        <v>2172.9300000000003</v>
      </c>
      <c r="N212" s="82">
        <v>1758.2400000000005</v>
      </c>
      <c r="O212" s="73"/>
      <c r="P212" s="61"/>
      <c r="Q212" s="60"/>
      <c r="R212" s="60"/>
      <c r="T212" s="74"/>
      <c r="U212" s="74"/>
      <c r="V212" s="74"/>
    </row>
    <row r="213" spans="1:22">
      <c r="A213" s="79" t="s">
        <v>15</v>
      </c>
      <c r="B213" s="79" t="s">
        <v>116</v>
      </c>
      <c r="C213" s="80">
        <v>40917</v>
      </c>
      <c r="D213" s="80">
        <v>40965</v>
      </c>
      <c r="E213" s="79">
        <v>59720.709999999992</v>
      </c>
      <c r="F213" s="79">
        <v>53503.64</v>
      </c>
      <c r="G213" s="79">
        <v>47469.56</v>
      </c>
      <c r="H213" s="68"/>
      <c r="I213" s="79"/>
      <c r="J213" s="79">
        <f t="shared" si="1"/>
        <v>59720.709999999992</v>
      </c>
      <c r="L213" s="81">
        <v>2224.6000000000004</v>
      </c>
      <c r="M213" s="79">
        <v>2172.9300000000003</v>
      </c>
      <c r="N213" s="82">
        <v>1758.2400000000005</v>
      </c>
      <c r="O213" s="73"/>
      <c r="P213" s="61"/>
      <c r="Q213" s="60"/>
      <c r="R213" s="60"/>
      <c r="T213" s="74"/>
      <c r="U213" s="74"/>
      <c r="V213" s="74"/>
    </row>
    <row r="214" spans="1:22">
      <c r="A214" s="79" t="s">
        <v>15</v>
      </c>
      <c r="B214" s="79" t="s">
        <v>115</v>
      </c>
      <c r="C214" s="80">
        <v>40966</v>
      </c>
      <c r="D214" s="80">
        <v>41029</v>
      </c>
      <c r="E214" s="79">
        <v>59809.579999999994</v>
      </c>
      <c r="F214" s="79">
        <v>53503.64</v>
      </c>
      <c r="G214" s="79">
        <v>47469.56</v>
      </c>
      <c r="H214" s="68"/>
      <c r="I214" s="79"/>
      <c r="J214" s="79">
        <f t="shared" si="1"/>
        <v>59809.579999999994</v>
      </c>
      <c r="L214" s="81">
        <v>2224.6000000000004</v>
      </c>
      <c r="M214" s="79">
        <v>2172.9300000000003</v>
      </c>
      <c r="N214" s="82">
        <v>1758.2400000000005</v>
      </c>
      <c r="O214" s="73"/>
      <c r="P214" s="61"/>
      <c r="Q214" s="60"/>
      <c r="R214" s="60"/>
      <c r="T214" s="74"/>
      <c r="U214" s="74"/>
      <c r="V214" s="74"/>
    </row>
    <row r="215" spans="1:22">
      <c r="A215" s="83" t="s">
        <v>16</v>
      </c>
      <c r="B215" s="83" t="s">
        <v>111</v>
      </c>
      <c r="C215" s="84">
        <v>40909</v>
      </c>
      <c r="D215" s="84">
        <v>40916</v>
      </c>
      <c r="E215" s="83">
        <v>51975.99000000002</v>
      </c>
      <c r="F215" s="83">
        <v>45894.899999999994</v>
      </c>
      <c r="G215" s="83">
        <v>39973.53</v>
      </c>
      <c r="H215" s="68"/>
      <c r="I215" s="85">
        <v>16.892000000000003</v>
      </c>
      <c r="J215" s="83">
        <f t="shared" si="1"/>
        <v>51992.88200000002</v>
      </c>
      <c r="L215" s="86">
        <v>1780.2394444444446</v>
      </c>
      <c r="M215" s="83">
        <v>1792.8000000000004</v>
      </c>
      <c r="N215" s="87">
        <v>1613.7799999999997</v>
      </c>
      <c r="O215" s="73"/>
      <c r="P215" s="61"/>
      <c r="Q215" s="60"/>
      <c r="R215" s="60"/>
      <c r="T215" s="74"/>
      <c r="U215" s="74"/>
      <c r="V215" s="74"/>
    </row>
    <row r="216" spans="1:22">
      <c r="A216" s="83" t="s">
        <v>16</v>
      </c>
      <c r="B216" s="83" t="s">
        <v>117</v>
      </c>
      <c r="C216" s="84">
        <v>40917</v>
      </c>
      <c r="D216" s="84">
        <v>40965</v>
      </c>
      <c r="E216" s="83">
        <v>51580.820000000014</v>
      </c>
      <c r="F216" s="83">
        <v>45894.899999999994</v>
      </c>
      <c r="G216" s="83">
        <v>39973.53</v>
      </c>
      <c r="H216" s="68"/>
      <c r="I216" s="85">
        <v>16.892000000000003</v>
      </c>
      <c r="J216" s="83">
        <f t="shared" si="1"/>
        <v>51597.712000000014</v>
      </c>
      <c r="L216" s="86">
        <v>1780.2394444444446</v>
      </c>
      <c r="M216" s="83">
        <v>1792.8000000000004</v>
      </c>
      <c r="N216" s="87">
        <v>1613.7799999999997</v>
      </c>
      <c r="O216" s="73"/>
      <c r="P216" s="61"/>
      <c r="Q216" s="60"/>
      <c r="R216" s="60"/>
      <c r="T216" s="74"/>
      <c r="U216" s="74"/>
      <c r="V216" s="74"/>
    </row>
    <row r="217" spans="1:22">
      <c r="A217" s="83" t="s">
        <v>16</v>
      </c>
      <c r="B217" s="83" t="s">
        <v>112</v>
      </c>
      <c r="C217" s="84">
        <v>40966</v>
      </c>
      <c r="D217" s="84">
        <v>40999</v>
      </c>
      <c r="E217" s="83">
        <v>51974.030000000013</v>
      </c>
      <c r="F217" s="83">
        <v>45894.899999999994</v>
      </c>
      <c r="G217" s="83">
        <v>39973.53</v>
      </c>
      <c r="H217" s="68"/>
      <c r="I217" s="85">
        <v>16.892000000000003</v>
      </c>
      <c r="J217" s="83">
        <f>+E217+I217</f>
        <v>51990.922000000013</v>
      </c>
      <c r="L217" s="86">
        <v>1780.2394444444446</v>
      </c>
      <c r="M217" s="83">
        <v>1792.8000000000004</v>
      </c>
      <c r="N217" s="87">
        <v>1613.7799999999997</v>
      </c>
      <c r="O217" s="73"/>
      <c r="P217" s="61"/>
      <c r="Q217" s="60"/>
      <c r="R217" s="60"/>
      <c r="T217" s="74"/>
      <c r="U217" s="74"/>
      <c r="V217" s="74"/>
    </row>
    <row r="218" spans="1:22">
      <c r="A218" s="88" t="s">
        <v>17</v>
      </c>
      <c r="B218" s="88" t="s">
        <v>115</v>
      </c>
      <c r="C218" s="89">
        <v>40909</v>
      </c>
      <c r="D218" s="89">
        <v>40916</v>
      </c>
      <c r="E218" s="88">
        <v>91634.449999999983</v>
      </c>
      <c r="F218" s="88">
        <v>82634.73</v>
      </c>
      <c r="G218" s="88">
        <v>67230.59</v>
      </c>
      <c r="H218" s="68"/>
      <c r="I218" s="88"/>
      <c r="J218" s="88">
        <f t="shared" si="1"/>
        <v>91634.449999999983</v>
      </c>
      <c r="L218" s="90">
        <v>2935.8266666666668</v>
      </c>
      <c r="M218" s="88">
        <v>2841.525000000001</v>
      </c>
      <c r="N218" s="91">
        <v>2192.4500000000003</v>
      </c>
      <c r="O218" s="73"/>
      <c r="P218" s="61"/>
      <c r="Q218" s="60"/>
      <c r="R218" s="60"/>
      <c r="T218" s="74"/>
      <c r="U218" s="74"/>
      <c r="V218" s="74"/>
    </row>
    <row r="219" spans="1:22">
      <c r="A219" s="88" t="s">
        <v>17</v>
      </c>
      <c r="B219" s="88" t="s">
        <v>116</v>
      </c>
      <c r="C219" s="89">
        <v>40917</v>
      </c>
      <c r="D219" s="89">
        <v>40944</v>
      </c>
      <c r="E219" s="88">
        <v>88489.069999999992</v>
      </c>
      <c r="F219" s="88">
        <v>81317.94</v>
      </c>
      <c r="G219" s="88">
        <v>67230.59</v>
      </c>
      <c r="H219" s="68"/>
      <c r="I219" s="88"/>
      <c r="J219" s="88">
        <f t="shared" si="1"/>
        <v>88489.069999999992</v>
      </c>
      <c r="L219" s="90">
        <v>2935.8266666666668</v>
      </c>
      <c r="M219" s="88">
        <v>2841.525000000001</v>
      </c>
      <c r="N219" s="91">
        <v>2192.4500000000003</v>
      </c>
      <c r="O219" s="73"/>
      <c r="P219" s="61"/>
      <c r="Q219" s="60"/>
      <c r="R219" s="60"/>
      <c r="T219" s="74"/>
      <c r="U219" s="74"/>
      <c r="V219" s="74"/>
    </row>
    <row r="220" spans="1:22">
      <c r="A220" s="88" t="s">
        <v>17</v>
      </c>
      <c r="B220" s="88" t="s">
        <v>118</v>
      </c>
      <c r="C220" s="89">
        <v>40945</v>
      </c>
      <c r="D220" s="89">
        <v>40958</v>
      </c>
      <c r="E220" s="88">
        <v>88408.719999999972</v>
      </c>
      <c r="F220" s="88">
        <v>81317.94</v>
      </c>
      <c r="G220" s="88">
        <v>67230.59</v>
      </c>
      <c r="H220" s="68"/>
      <c r="I220" s="88"/>
      <c r="J220" s="88">
        <f t="shared" si="1"/>
        <v>88408.719999999972</v>
      </c>
      <c r="L220" s="90">
        <v>2935.8266666666668</v>
      </c>
      <c r="M220" s="88">
        <v>2841.525000000001</v>
      </c>
      <c r="N220" s="91">
        <v>2192.4500000000003</v>
      </c>
      <c r="O220" s="73"/>
      <c r="P220" s="61"/>
      <c r="Q220" s="60"/>
      <c r="R220" s="60"/>
      <c r="T220" s="74"/>
      <c r="U220" s="74"/>
      <c r="V220" s="74"/>
    </row>
    <row r="221" spans="1:22">
      <c r="A221" s="88" t="s">
        <v>17</v>
      </c>
      <c r="B221" s="88" t="s">
        <v>119</v>
      </c>
      <c r="C221" s="89">
        <v>40959</v>
      </c>
      <c r="D221" s="89">
        <v>40965</v>
      </c>
      <c r="E221" s="88">
        <v>88489.069999999992</v>
      </c>
      <c r="F221" s="88">
        <v>81317.94</v>
      </c>
      <c r="G221" s="88">
        <v>67230.59</v>
      </c>
      <c r="H221" s="68"/>
      <c r="I221" s="88"/>
      <c r="J221" s="88">
        <f t="shared" si="1"/>
        <v>88489.069999999992</v>
      </c>
      <c r="L221" s="90">
        <v>2935.8266666666668</v>
      </c>
      <c r="M221" s="88">
        <v>2841.525000000001</v>
      </c>
      <c r="N221" s="91">
        <v>2192.4500000000003</v>
      </c>
      <c r="O221" s="73"/>
      <c r="P221" s="61"/>
      <c r="Q221" s="60"/>
      <c r="R221" s="60"/>
      <c r="T221" s="74"/>
      <c r="U221" s="74"/>
      <c r="V221" s="74"/>
    </row>
    <row r="222" spans="1:22">
      <c r="A222" s="92" t="s">
        <v>17</v>
      </c>
      <c r="B222" s="88" t="s">
        <v>120</v>
      </c>
      <c r="C222" s="89">
        <v>40966</v>
      </c>
      <c r="D222" s="89">
        <v>41060</v>
      </c>
      <c r="E222" s="88">
        <v>91634.449999999983</v>
      </c>
      <c r="F222" s="88">
        <v>82634.73</v>
      </c>
      <c r="G222" s="88">
        <v>67230.59</v>
      </c>
      <c r="H222" s="68"/>
      <c r="I222" s="88"/>
      <c r="J222" s="88">
        <f t="shared" si="1"/>
        <v>91634.449999999983</v>
      </c>
      <c r="L222" s="90">
        <v>2935.8266666666668</v>
      </c>
      <c r="M222" s="88">
        <v>2841.525000000001</v>
      </c>
      <c r="N222" s="91">
        <v>2192.4500000000003</v>
      </c>
      <c r="O222" s="73"/>
      <c r="P222" s="61"/>
      <c r="Q222" s="60"/>
      <c r="R222" s="60"/>
      <c r="T222" s="74"/>
      <c r="U222" s="74"/>
      <c r="V222" s="74"/>
    </row>
    <row r="223" spans="1:22">
      <c r="A223" s="93" t="s">
        <v>18</v>
      </c>
      <c r="B223" s="93" t="s">
        <v>121</v>
      </c>
      <c r="C223" s="94">
        <v>40909</v>
      </c>
      <c r="D223" s="94">
        <v>40916</v>
      </c>
      <c r="E223" s="93">
        <v>65481.587153005254</v>
      </c>
      <c r="F223" s="93">
        <v>56723.406863516633</v>
      </c>
      <c r="G223" s="93">
        <v>50554.871788163509</v>
      </c>
      <c r="H223" s="68"/>
      <c r="I223" s="93"/>
      <c r="J223" s="93">
        <f t="shared" si="1"/>
        <v>65481.587153005254</v>
      </c>
      <c r="L223" s="95">
        <v>2278.0034161830531</v>
      </c>
      <c r="M223" s="93">
        <v>2463.0919506421151</v>
      </c>
      <c r="N223" s="96">
        <v>1955.9835577218496</v>
      </c>
      <c r="P223" s="61"/>
      <c r="Q223" s="60"/>
      <c r="R223" s="60"/>
      <c r="T223" s="74"/>
      <c r="U223" s="74"/>
      <c r="V223" s="74"/>
    </row>
    <row r="224" spans="1:22">
      <c r="A224" s="93" t="s">
        <v>18</v>
      </c>
      <c r="B224" s="93" t="s">
        <v>122</v>
      </c>
      <c r="C224" s="94">
        <v>40917</v>
      </c>
      <c r="D224" s="94">
        <v>40965</v>
      </c>
      <c r="E224" s="93">
        <v>64063.262973005258</v>
      </c>
      <c r="F224" s="93">
        <v>56639.306863516627</v>
      </c>
      <c r="G224" s="93">
        <v>50313.463788163521</v>
      </c>
      <c r="H224" s="68"/>
      <c r="I224" s="93"/>
      <c r="J224" s="93">
        <f t="shared" si="1"/>
        <v>64063.262973005258</v>
      </c>
      <c r="L224" s="95">
        <v>2278.0034161830531</v>
      </c>
      <c r="M224" s="93">
        <v>2445.4719506421147</v>
      </c>
      <c r="N224" s="96">
        <v>1955.9835577218496</v>
      </c>
      <c r="P224" s="61"/>
      <c r="Q224" s="60"/>
      <c r="R224" s="60"/>
      <c r="T224" s="74"/>
      <c r="U224" s="74"/>
      <c r="V224" s="74"/>
    </row>
    <row r="225" spans="1:22">
      <c r="A225" s="93" t="s">
        <v>18</v>
      </c>
      <c r="B225" s="93" t="s">
        <v>121</v>
      </c>
      <c r="C225" s="94">
        <v>40966</v>
      </c>
      <c r="D225" s="94">
        <v>41060</v>
      </c>
      <c r="E225" s="93">
        <v>65481.587153005254</v>
      </c>
      <c r="F225" s="93">
        <v>56723.406863516633</v>
      </c>
      <c r="G225" s="93">
        <v>50554.871788163509</v>
      </c>
      <c r="H225" s="68"/>
      <c r="I225" s="93"/>
      <c r="J225" s="93">
        <f t="shared" si="1"/>
        <v>65481.587153005254</v>
      </c>
      <c r="L225" s="95">
        <v>2278.0034161830531</v>
      </c>
      <c r="M225" s="93">
        <v>2463.0919506421151</v>
      </c>
      <c r="N225" s="96">
        <v>1955.9835577218496</v>
      </c>
      <c r="P225" s="61"/>
      <c r="Q225" s="60"/>
      <c r="R225" s="60"/>
      <c r="T225" s="74"/>
      <c r="U225" s="74"/>
      <c r="V225" s="74"/>
    </row>
    <row r="226" spans="1:22">
      <c r="A226" s="93" t="s">
        <v>18</v>
      </c>
      <c r="B226" s="93" t="s">
        <v>123</v>
      </c>
      <c r="C226" s="94">
        <v>41061</v>
      </c>
      <c r="D226" s="94">
        <v>41090</v>
      </c>
      <c r="E226" s="93">
        <v>51436.905252713019</v>
      </c>
      <c r="F226" s="93">
        <v>43362.019109526096</v>
      </c>
      <c r="G226" s="93">
        <v>38251.46349937981</v>
      </c>
      <c r="H226" s="68"/>
      <c r="I226" s="93"/>
      <c r="J226" s="93">
        <f t="shared" si="1"/>
        <v>51436.905252713019</v>
      </c>
      <c r="L226" s="95"/>
      <c r="M226" s="93"/>
      <c r="N226" s="96"/>
      <c r="P226" s="61"/>
      <c r="Q226" s="60"/>
      <c r="R226" s="60"/>
      <c r="T226" s="74"/>
      <c r="U226" s="74"/>
      <c r="V226" s="74"/>
    </row>
    <row r="227" spans="1:22">
      <c r="A227" s="93" t="s">
        <v>18</v>
      </c>
      <c r="B227" s="93" t="s">
        <v>124</v>
      </c>
      <c r="C227" s="94">
        <v>41091</v>
      </c>
      <c r="D227" s="94">
        <v>41131</v>
      </c>
      <c r="E227" s="93">
        <v>51436.905252713019</v>
      </c>
      <c r="F227" s="93">
        <v>43362.019109526096</v>
      </c>
      <c r="G227" s="93">
        <v>38251.46349937981</v>
      </c>
      <c r="H227" s="97"/>
      <c r="I227" s="93"/>
      <c r="J227" s="93">
        <f t="shared" si="1"/>
        <v>51436.905252713019</v>
      </c>
      <c r="L227" s="95"/>
      <c r="M227" s="93"/>
      <c r="N227" s="96"/>
      <c r="P227" s="61"/>
      <c r="Q227" s="60"/>
      <c r="R227" s="60"/>
      <c r="T227" s="74"/>
      <c r="U227" s="74"/>
      <c r="V227" s="74"/>
    </row>
    <row r="228" spans="1:22">
      <c r="A228" s="93" t="s">
        <v>18</v>
      </c>
      <c r="B228" s="98" t="s">
        <v>125</v>
      </c>
      <c r="C228" s="94">
        <v>41132</v>
      </c>
      <c r="D228" s="94">
        <v>41145</v>
      </c>
      <c r="E228" s="93">
        <v>39917.651662713026</v>
      </c>
      <c r="F228" s="93">
        <v>34623.957929526099</v>
      </c>
      <c r="G228" s="93">
        <v>30121.516859379812</v>
      </c>
      <c r="H228" s="97"/>
      <c r="I228" s="93"/>
      <c r="J228" s="93">
        <f t="shared" si="1"/>
        <v>39917.651662713026</v>
      </c>
      <c r="L228" s="95"/>
      <c r="M228" s="93"/>
      <c r="N228" s="96"/>
      <c r="P228" s="61"/>
      <c r="Q228" s="60"/>
      <c r="R228" s="60"/>
      <c r="T228" s="74"/>
      <c r="U228" s="74"/>
      <c r="V228" s="74"/>
    </row>
    <row r="229" spans="1:22">
      <c r="A229" s="93" t="s">
        <v>18</v>
      </c>
      <c r="B229" s="98" t="s">
        <v>126</v>
      </c>
      <c r="C229" s="94">
        <v>41146</v>
      </c>
      <c r="D229" s="94">
        <v>41152</v>
      </c>
      <c r="E229" s="93">
        <v>24607.058000000001</v>
      </c>
      <c r="F229" s="93">
        <v>21127.484000000004</v>
      </c>
      <c r="G229" s="93">
        <v>18112.092999999997</v>
      </c>
      <c r="H229" s="97"/>
      <c r="I229" s="93"/>
      <c r="J229" s="93">
        <f t="shared" si="1"/>
        <v>24607.058000000001</v>
      </c>
      <c r="L229" s="95"/>
      <c r="M229" s="93"/>
      <c r="N229" s="96"/>
      <c r="P229" s="61"/>
      <c r="Q229" s="60"/>
      <c r="R229" s="60"/>
      <c r="T229" s="74"/>
      <c r="U229" s="74"/>
      <c r="V229" s="74"/>
    </row>
    <row r="230" spans="1:22">
      <c r="A230" s="42" t="s">
        <v>19</v>
      </c>
      <c r="B230" s="42" t="s">
        <v>111</v>
      </c>
      <c r="C230" s="99">
        <v>40909</v>
      </c>
      <c r="D230" s="99">
        <v>40916</v>
      </c>
      <c r="E230" s="42">
        <v>91012.035328547936</v>
      </c>
      <c r="F230" s="42">
        <v>78238.937521706597</v>
      </c>
      <c r="G230" s="42">
        <v>65542.204912545858</v>
      </c>
      <c r="H230" s="68"/>
      <c r="I230" s="42"/>
      <c r="J230" s="42">
        <f t="shared" si="1"/>
        <v>91012.035328547936</v>
      </c>
      <c r="L230" s="100">
        <v>3122.3694274569134</v>
      </c>
      <c r="M230" s="42">
        <v>3070.5045620989204</v>
      </c>
      <c r="N230" s="101">
        <v>2329.8283163458032</v>
      </c>
      <c r="P230" s="61"/>
      <c r="Q230" s="60"/>
      <c r="R230" s="60"/>
      <c r="T230" s="74"/>
      <c r="U230" s="74"/>
      <c r="V230" s="74"/>
    </row>
    <row r="231" spans="1:22">
      <c r="A231" s="42" t="s">
        <v>19</v>
      </c>
      <c r="B231" s="42" t="s">
        <v>127</v>
      </c>
      <c r="C231" s="99">
        <v>40917</v>
      </c>
      <c r="D231" s="99">
        <v>40944</v>
      </c>
      <c r="E231" s="42">
        <v>86275.433568488312</v>
      </c>
      <c r="F231" s="42">
        <v>76506.087521706606</v>
      </c>
      <c r="G231" s="42">
        <v>64225.824912545846</v>
      </c>
      <c r="H231" s="68"/>
      <c r="I231" s="42"/>
      <c r="J231" s="42">
        <f t="shared" si="1"/>
        <v>86275.433568488312</v>
      </c>
      <c r="L231" s="100">
        <v>3122.3694274569134</v>
      </c>
      <c r="M231" s="42">
        <v>3070.5045620989204</v>
      </c>
      <c r="N231" s="101">
        <v>2329.8283163458032</v>
      </c>
      <c r="P231" s="61"/>
      <c r="Q231" s="60"/>
      <c r="R231" s="60"/>
      <c r="T231" s="74"/>
      <c r="U231" s="74"/>
      <c r="V231" s="74"/>
    </row>
    <row r="232" spans="1:22">
      <c r="A232" s="42" t="s">
        <v>19</v>
      </c>
      <c r="B232" s="42" t="s">
        <v>128</v>
      </c>
      <c r="C232" s="99">
        <v>40945</v>
      </c>
      <c r="D232" s="99">
        <v>40958</v>
      </c>
      <c r="E232" s="42">
        <v>80945.011767179647</v>
      </c>
      <c r="F232" s="42">
        <v>73105.807521706607</v>
      </c>
      <c r="G232" s="42">
        <v>62875.964912545845</v>
      </c>
      <c r="H232" s="68"/>
      <c r="I232" s="42"/>
      <c r="J232" s="42">
        <f t="shared" si="1"/>
        <v>80945.011767179647</v>
      </c>
      <c r="L232" s="100">
        <v>3122.3694274569134</v>
      </c>
      <c r="M232" s="42">
        <v>3070.5045620989204</v>
      </c>
      <c r="N232" s="101">
        <v>2329.8283163458032</v>
      </c>
      <c r="P232" s="61"/>
      <c r="Q232" s="60"/>
      <c r="R232" s="60"/>
      <c r="T232" s="74"/>
      <c r="U232" s="74"/>
      <c r="V232" s="74"/>
    </row>
    <row r="233" spans="1:22">
      <c r="A233" s="42" t="s">
        <v>19</v>
      </c>
      <c r="B233" s="42" t="s">
        <v>127</v>
      </c>
      <c r="C233" s="99">
        <v>40959</v>
      </c>
      <c r="D233" s="99">
        <v>40965</v>
      </c>
      <c r="E233" s="42">
        <v>86275.433568488312</v>
      </c>
      <c r="F233" s="42">
        <v>76506.087521706606</v>
      </c>
      <c r="G233" s="42">
        <v>64225.824912545846</v>
      </c>
      <c r="H233" s="68"/>
      <c r="I233" s="42"/>
      <c r="J233" s="42">
        <f t="shared" si="1"/>
        <v>86275.433568488312</v>
      </c>
      <c r="L233" s="100">
        <v>3122.3694274569134</v>
      </c>
      <c r="M233" s="42">
        <v>3070.5045620989204</v>
      </c>
      <c r="N233" s="101">
        <v>2329.8283163458032</v>
      </c>
      <c r="P233" s="61"/>
      <c r="Q233" s="60"/>
      <c r="R233" s="60"/>
      <c r="T233" s="74"/>
      <c r="U233" s="74"/>
      <c r="V233" s="74"/>
    </row>
    <row r="234" spans="1:22">
      <c r="A234" s="42" t="s">
        <v>19</v>
      </c>
      <c r="B234" s="42" t="s">
        <v>112</v>
      </c>
      <c r="C234" s="99">
        <v>40966</v>
      </c>
      <c r="D234" s="99">
        <v>40999</v>
      </c>
      <c r="E234" s="42">
        <v>88826.071725930567</v>
      </c>
      <c r="F234" s="42">
        <v>73045.820316471916</v>
      </c>
      <c r="G234" s="42">
        <v>59985.015442519754</v>
      </c>
      <c r="H234" s="68"/>
      <c r="I234" s="42"/>
      <c r="J234" s="42">
        <f t="shared" si="1"/>
        <v>88826.071725930567</v>
      </c>
      <c r="L234" s="100">
        <v>2820.3105385680255</v>
      </c>
      <c r="M234" s="42">
        <v>2597.997205234692</v>
      </c>
      <c r="N234" s="101">
        <v>2139.5549830124705</v>
      </c>
      <c r="P234" s="61"/>
      <c r="Q234" s="60"/>
      <c r="R234" s="60"/>
      <c r="T234" s="74"/>
      <c r="U234" s="74"/>
      <c r="V234" s="74"/>
    </row>
    <row r="235" spans="1:22">
      <c r="A235" s="102" t="s">
        <v>20</v>
      </c>
      <c r="B235" s="102" t="s">
        <v>111</v>
      </c>
      <c r="C235" s="103">
        <v>40909</v>
      </c>
      <c r="D235" s="103">
        <v>40916</v>
      </c>
      <c r="E235" s="102">
        <v>70278.468082000021</v>
      </c>
      <c r="F235" s="102">
        <v>58322.106703999998</v>
      </c>
      <c r="G235" s="102">
        <v>49480.600674000008</v>
      </c>
      <c r="H235" s="68"/>
      <c r="I235" s="102"/>
      <c r="J235" s="102">
        <f t="shared" si="1"/>
        <v>70278.468082000021</v>
      </c>
      <c r="L235" s="104">
        <v>2875.0091673333336</v>
      </c>
      <c r="M235" s="102">
        <v>2725.383733333334</v>
      </c>
      <c r="N235" s="105">
        <v>2349.2468613333326</v>
      </c>
      <c r="P235" s="61"/>
      <c r="Q235" s="60"/>
      <c r="R235" s="60"/>
      <c r="T235" s="74"/>
      <c r="U235" s="74"/>
      <c r="V235" s="74"/>
    </row>
    <row r="236" spans="1:22">
      <c r="A236" s="102" t="s">
        <v>20</v>
      </c>
      <c r="B236" s="102" t="s">
        <v>127</v>
      </c>
      <c r="C236" s="103">
        <v>40917</v>
      </c>
      <c r="D236" s="103">
        <v>40944</v>
      </c>
      <c r="E236" s="102">
        <v>68810.39403000001</v>
      </c>
      <c r="F236" s="102">
        <v>58322.106703999998</v>
      </c>
      <c r="G236" s="102">
        <v>49480.600674000008</v>
      </c>
      <c r="H236" s="68"/>
      <c r="I236" s="102"/>
      <c r="J236" s="102">
        <f t="shared" si="1"/>
        <v>68810.39403000001</v>
      </c>
      <c r="L236" s="104">
        <v>2875.0091673333336</v>
      </c>
      <c r="M236" s="102">
        <v>2725.383733333334</v>
      </c>
      <c r="N236" s="105">
        <v>2349.2468613333326</v>
      </c>
      <c r="P236" s="61"/>
      <c r="Q236" s="60"/>
      <c r="R236" s="60"/>
      <c r="T236" s="74"/>
      <c r="U236" s="74"/>
      <c r="V236" s="74"/>
    </row>
    <row r="237" spans="1:22">
      <c r="A237" s="102" t="s">
        <v>20</v>
      </c>
      <c r="B237" s="102" t="s">
        <v>128</v>
      </c>
      <c r="C237" s="103">
        <v>40945</v>
      </c>
      <c r="D237" s="103">
        <v>40958</v>
      </c>
      <c r="E237" s="102">
        <v>66045.803721999997</v>
      </c>
      <c r="F237" s="102">
        <v>55067.518908000005</v>
      </c>
      <c r="G237" s="102">
        <v>46927.706006000008</v>
      </c>
      <c r="H237" s="68"/>
      <c r="I237" s="102"/>
      <c r="J237" s="102">
        <f t="shared" si="1"/>
        <v>66045.803721999997</v>
      </c>
      <c r="L237" s="104">
        <v>2791.3291673333338</v>
      </c>
      <c r="M237" s="102">
        <v>2590.7502973333349</v>
      </c>
      <c r="N237" s="105">
        <v>2226.9668613333333</v>
      </c>
      <c r="P237" s="61"/>
      <c r="Q237" s="60"/>
      <c r="R237" s="60"/>
      <c r="T237" s="74"/>
      <c r="U237" s="74"/>
      <c r="V237" s="74"/>
    </row>
    <row r="238" spans="1:22">
      <c r="A238" s="102" t="s">
        <v>20</v>
      </c>
      <c r="B238" s="102" t="s">
        <v>127</v>
      </c>
      <c r="C238" s="103">
        <v>40959</v>
      </c>
      <c r="D238" s="103">
        <v>40965</v>
      </c>
      <c r="E238" s="102">
        <v>68810.39403000001</v>
      </c>
      <c r="F238" s="102">
        <v>58322.106703999998</v>
      </c>
      <c r="G238" s="102">
        <v>49480.600674000008</v>
      </c>
      <c r="H238" s="68"/>
      <c r="I238" s="102"/>
      <c r="J238" s="102">
        <f t="shared" si="1"/>
        <v>68810.39403000001</v>
      </c>
      <c r="L238" s="104">
        <v>2875.0091673333336</v>
      </c>
      <c r="M238" s="102">
        <v>2725.383733333334</v>
      </c>
      <c r="N238" s="105">
        <v>2349.2468613333326</v>
      </c>
      <c r="P238" s="61"/>
      <c r="Q238" s="60"/>
      <c r="R238" s="60"/>
      <c r="T238" s="74"/>
      <c r="U238" s="74"/>
      <c r="V238" s="74"/>
    </row>
    <row r="239" spans="1:22">
      <c r="A239" s="102" t="s">
        <v>20</v>
      </c>
      <c r="B239" s="102" t="s">
        <v>112</v>
      </c>
      <c r="C239" s="103">
        <v>40966</v>
      </c>
      <c r="D239" s="103">
        <v>40999</v>
      </c>
      <c r="E239" s="102">
        <v>67161.297466000004</v>
      </c>
      <c r="F239" s="102">
        <v>53245.682343999993</v>
      </c>
      <c r="G239" s="102">
        <v>47262.830674000012</v>
      </c>
      <c r="H239" s="68"/>
      <c r="I239" s="102"/>
      <c r="J239" s="102">
        <f t="shared" si="1"/>
        <v>67161.297466000004</v>
      </c>
      <c r="L239" s="104">
        <v>2753.2491673333343</v>
      </c>
      <c r="M239" s="102">
        <v>2473.9237333333331</v>
      </c>
      <c r="N239" s="105">
        <v>2243.2068613333327</v>
      </c>
      <c r="P239" s="61"/>
      <c r="Q239" s="60"/>
      <c r="R239" s="60"/>
      <c r="T239" s="74"/>
      <c r="U239" s="74"/>
      <c r="V239" s="74"/>
    </row>
    <row r="240" spans="1:22">
      <c r="A240" s="106" t="s">
        <v>21</v>
      </c>
      <c r="B240" s="106" t="s">
        <v>111</v>
      </c>
      <c r="C240" s="107">
        <v>40909</v>
      </c>
      <c r="D240" s="107">
        <v>40909</v>
      </c>
      <c r="E240" s="106">
        <v>81007.373999999996</v>
      </c>
      <c r="F240" s="106">
        <v>75120.65400000001</v>
      </c>
      <c r="G240" s="106">
        <v>69742.535999999993</v>
      </c>
      <c r="H240" s="68"/>
      <c r="I240" s="106"/>
      <c r="J240" s="106">
        <f t="shared" si="1"/>
        <v>81007.373999999996</v>
      </c>
      <c r="L240" s="108">
        <v>3247.0919999999992</v>
      </c>
      <c r="M240" s="106">
        <v>3203.3619999999987</v>
      </c>
      <c r="N240" s="109">
        <v>2962.8719999999998</v>
      </c>
      <c r="P240" s="61"/>
      <c r="Q240" s="60"/>
      <c r="R240" s="60"/>
      <c r="T240" s="74"/>
      <c r="U240" s="74"/>
      <c r="V240" s="74"/>
    </row>
    <row r="241" spans="1:22">
      <c r="A241" s="106" t="s">
        <v>21</v>
      </c>
      <c r="B241" s="106" t="s">
        <v>112</v>
      </c>
      <c r="C241" s="107">
        <v>40910</v>
      </c>
      <c r="D241" s="107">
        <v>40916</v>
      </c>
      <c r="E241" s="106">
        <v>80927.813999999998</v>
      </c>
      <c r="F241" s="106">
        <v>75041.874000000011</v>
      </c>
      <c r="G241" s="106">
        <v>69666.876000000004</v>
      </c>
      <c r="H241" s="68"/>
      <c r="I241" s="106"/>
      <c r="J241" s="106">
        <f t="shared" si="1"/>
        <v>80927.813999999998</v>
      </c>
      <c r="L241" s="108">
        <v>3245.5319999999992</v>
      </c>
      <c r="M241" s="106">
        <v>3201.8019999999988</v>
      </c>
      <c r="N241" s="109">
        <v>2961.3119999999999</v>
      </c>
      <c r="P241" s="61"/>
      <c r="Q241" s="60"/>
      <c r="R241" s="60"/>
      <c r="T241" s="74"/>
      <c r="U241" s="74"/>
      <c r="V241" s="74"/>
    </row>
    <row r="242" spans="1:22">
      <c r="A242" s="106" t="s">
        <v>21</v>
      </c>
      <c r="B242" s="106" t="s">
        <v>117</v>
      </c>
      <c r="C242" s="107">
        <v>40917</v>
      </c>
      <c r="D242" s="107">
        <v>40965</v>
      </c>
      <c r="E242" s="106">
        <v>79871.253999999986</v>
      </c>
      <c r="F242" s="106">
        <v>73528.440000000017</v>
      </c>
      <c r="G242" s="106">
        <v>69361.016000000018</v>
      </c>
      <c r="H242" s="68"/>
      <c r="I242" s="106"/>
      <c r="J242" s="106">
        <f t="shared" si="1"/>
        <v>79871.253999999986</v>
      </c>
      <c r="L242" s="108">
        <v>3246.5319999999992</v>
      </c>
      <c r="M242" s="106">
        <v>3185.851999999999</v>
      </c>
      <c r="N242" s="109">
        <v>2928.7419999999997</v>
      </c>
      <c r="P242" s="61"/>
      <c r="Q242" s="60"/>
      <c r="R242" s="60"/>
      <c r="T242" s="74"/>
      <c r="U242" s="74"/>
      <c r="V242" s="74"/>
    </row>
    <row r="243" spans="1:22">
      <c r="A243" s="106" t="s">
        <v>21</v>
      </c>
      <c r="B243" s="106" t="s">
        <v>129</v>
      </c>
      <c r="C243" s="107">
        <v>40966</v>
      </c>
      <c r="D243" s="107">
        <v>41060</v>
      </c>
      <c r="E243" s="106">
        <v>79963.494000000006</v>
      </c>
      <c r="F243" s="106">
        <v>73528.440000000017</v>
      </c>
      <c r="G243" s="106">
        <v>69361.016000000018</v>
      </c>
      <c r="H243" s="68"/>
      <c r="I243" s="106"/>
      <c r="J243" s="106">
        <f t="shared" si="1"/>
        <v>79963.494000000006</v>
      </c>
      <c r="L243" s="108">
        <v>3246.5319999999992</v>
      </c>
      <c r="M243" s="106">
        <v>3185.851999999999</v>
      </c>
      <c r="N243" s="109">
        <v>2928.7419999999997</v>
      </c>
      <c r="P243" s="61"/>
      <c r="Q243" s="60"/>
      <c r="R243" s="60"/>
      <c r="T243" s="74"/>
      <c r="U243" s="74"/>
      <c r="V243" s="74"/>
    </row>
    <row r="244" spans="1:22">
      <c r="A244" s="110" t="s">
        <v>22</v>
      </c>
      <c r="B244" s="110" t="s">
        <v>130</v>
      </c>
      <c r="C244" s="111">
        <v>40909</v>
      </c>
      <c r="D244" s="111">
        <v>40916</v>
      </c>
      <c r="E244" s="110">
        <v>146771.81209190228</v>
      </c>
      <c r="F244" s="110">
        <v>116866.01971324306</v>
      </c>
      <c r="G244" s="110">
        <v>98883.998457843336</v>
      </c>
      <c r="H244" s="68"/>
      <c r="I244" s="112">
        <v>8.7720509668484343</v>
      </c>
      <c r="J244" s="110">
        <f t="shared" si="1"/>
        <v>146780.58414286913</v>
      </c>
      <c r="L244" s="113">
        <v>4475.18842520824</v>
      </c>
      <c r="M244" s="110">
        <v>4158.0353611041137</v>
      </c>
      <c r="N244" s="114">
        <v>3172.2954691689233</v>
      </c>
      <c r="P244" s="61"/>
      <c r="Q244" s="60"/>
      <c r="R244" s="60"/>
      <c r="T244" s="74"/>
      <c r="U244" s="74"/>
      <c r="V244" s="74"/>
    </row>
    <row r="245" spans="1:22">
      <c r="A245" s="110" t="s">
        <v>22</v>
      </c>
      <c r="B245" s="110" t="s">
        <v>131</v>
      </c>
      <c r="C245" s="111">
        <v>40917</v>
      </c>
      <c r="D245" s="111">
        <v>40944</v>
      </c>
      <c r="E245" s="110">
        <v>135854.37692042324</v>
      </c>
      <c r="F245" s="110">
        <v>113236.05345370433</v>
      </c>
      <c r="G245" s="110">
        <v>98579.872681774403</v>
      </c>
      <c r="H245" s="68"/>
      <c r="I245" s="112">
        <v>8.7569309668484347</v>
      </c>
      <c r="J245" s="110">
        <f t="shared" si="1"/>
        <v>135863.1338513901</v>
      </c>
      <c r="L245" s="113">
        <v>4479.3182959458645</v>
      </c>
      <c r="M245" s="110">
        <v>4162.4321170040675</v>
      </c>
      <c r="N245" s="114">
        <v>3175.1362534244499</v>
      </c>
      <c r="P245" s="115"/>
      <c r="Q245" s="115"/>
      <c r="R245" s="115"/>
      <c r="T245" s="74"/>
      <c r="U245" s="74"/>
      <c r="V245" s="74"/>
    </row>
    <row r="246" spans="1:22">
      <c r="A246" s="110" t="s">
        <v>22</v>
      </c>
      <c r="B246" s="110" t="s">
        <v>132</v>
      </c>
      <c r="C246" s="111">
        <v>40945</v>
      </c>
      <c r="D246" s="111">
        <v>40958</v>
      </c>
      <c r="E246" s="110">
        <v>134563.77953371924</v>
      </c>
      <c r="F246" s="110">
        <v>113236.05345370433</v>
      </c>
      <c r="G246" s="110">
        <v>98579.872681774403</v>
      </c>
      <c r="H246" s="68"/>
      <c r="I246" s="112">
        <v>8.7569309668484347</v>
      </c>
      <c r="J246" s="110">
        <f t="shared" si="1"/>
        <v>134572.5364646861</v>
      </c>
      <c r="L246" s="113">
        <v>4479.3182959458645</v>
      </c>
      <c r="M246" s="110">
        <v>4162.4321170040675</v>
      </c>
      <c r="N246" s="114">
        <v>3175.1362534244499</v>
      </c>
      <c r="P246" s="115"/>
      <c r="Q246" s="115"/>
      <c r="R246" s="115"/>
      <c r="T246" s="74"/>
      <c r="U246" s="74"/>
      <c r="V246" s="74"/>
    </row>
    <row r="247" spans="1:22">
      <c r="A247" s="110" t="s">
        <v>22</v>
      </c>
      <c r="B247" s="110" t="s">
        <v>131</v>
      </c>
      <c r="C247" s="111">
        <v>40959</v>
      </c>
      <c r="D247" s="111">
        <v>40965</v>
      </c>
      <c r="E247" s="110">
        <v>135854.37692042324</v>
      </c>
      <c r="F247" s="110">
        <v>113236.05345370433</v>
      </c>
      <c r="G247" s="110">
        <v>98579.872681774403</v>
      </c>
      <c r="H247" s="68"/>
      <c r="I247" s="112">
        <v>8.7569309668484347</v>
      </c>
      <c r="J247" s="110">
        <f t="shared" si="1"/>
        <v>135863.1338513901</v>
      </c>
      <c r="L247" s="113">
        <v>4479.3182959458645</v>
      </c>
      <c r="M247" s="110">
        <v>4162.4321170040675</v>
      </c>
      <c r="N247" s="114">
        <v>3175.1362534244499</v>
      </c>
      <c r="P247" s="115"/>
      <c r="Q247" s="115"/>
      <c r="R247" s="115"/>
      <c r="T247" s="74"/>
      <c r="U247" s="74"/>
      <c r="V247" s="74"/>
    </row>
    <row r="248" spans="1:22">
      <c r="A248" s="110" t="s">
        <v>22</v>
      </c>
      <c r="B248" s="110" t="s">
        <v>112</v>
      </c>
      <c r="C248" s="111">
        <v>40966</v>
      </c>
      <c r="D248" s="111">
        <v>40999</v>
      </c>
      <c r="E248" s="110">
        <v>144353.50510967112</v>
      </c>
      <c r="F248" s="110">
        <v>113264.73195838665</v>
      </c>
      <c r="G248" s="110">
        <v>94944.027192964117</v>
      </c>
      <c r="H248" s="68"/>
      <c r="I248" s="112">
        <v>8.7569309668484347</v>
      </c>
      <c r="J248" s="110">
        <f t="shared" si="1"/>
        <v>144362.26204063799</v>
      </c>
      <c r="L248" s="113">
        <v>4435.6357851954963</v>
      </c>
      <c r="M248" s="110">
        <v>4019.5805737722012</v>
      </c>
      <c r="N248" s="114">
        <v>3124.6538767178122</v>
      </c>
      <c r="P248" s="115"/>
      <c r="Q248" s="115"/>
      <c r="R248" s="115"/>
      <c r="T248" s="74"/>
      <c r="U248" s="74"/>
      <c r="V248" s="74"/>
    </row>
    <row r="249" spans="1:22">
      <c r="A249" s="110" t="s">
        <v>22</v>
      </c>
      <c r="B249" s="110" t="s">
        <v>133</v>
      </c>
      <c r="C249" s="111">
        <v>41000</v>
      </c>
      <c r="D249" s="111">
        <v>41029</v>
      </c>
      <c r="E249" s="110">
        <v>144353.50510967112</v>
      </c>
      <c r="F249" s="110">
        <v>113264.73195838665</v>
      </c>
      <c r="G249" s="110">
        <v>94944.027192964117</v>
      </c>
      <c r="H249" s="68"/>
      <c r="I249" s="112">
        <v>8.7569309668484347</v>
      </c>
      <c r="J249" s="110">
        <f t="shared" si="1"/>
        <v>144362.26204063799</v>
      </c>
      <c r="L249" s="113">
        <v>4435.6357851954963</v>
      </c>
      <c r="M249" s="110">
        <v>4019.5805737722012</v>
      </c>
      <c r="N249" s="114">
        <v>3124.6538767178122</v>
      </c>
      <c r="O249" s="115"/>
      <c r="P249" s="115"/>
      <c r="Q249" s="115"/>
      <c r="R249" s="115"/>
      <c r="T249" s="74"/>
      <c r="U249" s="74"/>
      <c r="V249" s="74"/>
    </row>
    <row r="250" spans="1:22">
      <c r="A250" s="110" t="s">
        <v>134</v>
      </c>
      <c r="B250" s="110" t="s">
        <v>135</v>
      </c>
      <c r="C250" s="111">
        <v>41030</v>
      </c>
      <c r="D250" s="111">
        <v>41061</v>
      </c>
      <c r="E250" s="110">
        <v>153090.82980415839</v>
      </c>
      <c r="F250" s="110">
        <v>121252.4536467103</v>
      </c>
      <c r="G250" s="110">
        <v>101143.88569579077</v>
      </c>
      <c r="I250" s="112">
        <v>8.7569309668484347</v>
      </c>
      <c r="J250" s="110">
        <f t="shared" si="1"/>
        <v>153099.58673512525</v>
      </c>
      <c r="L250" s="113"/>
      <c r="M250" s="110"/>
      <c r="N250" s="114"/>
      <c r="P250" s="115"/>
      <c r="Q250" s="115"/>
      <c r="R250" s="115"/>
      <c r="T250" s="74"/>
      <c r="U250" s="74"/>
      <c r="V250" s="74"/>
    </row>
    <row r="251" spans="1:22">
      <c r="A251" s="110" t="s">
        <v>134</v>
      </c>
      <c r="B251" s="110" t="s">
        <v>136</v>
      </c>
      <c r="C251" s="111">
        <v>41062</v>
      </c>
      <c r="D251" s="111">
        <v>41090</v>
      </c>
      <c r="E251" s="110">
        <v>153526.18360485267</v>
      </c>
      <c r="F251" s="110">
        <v>121571.15107711537</v>
      </c>
      <c r="G251" s="110">
        <v>101406.60947345918</v>
      </c>
      <c r="H251" s="68"/>
      <c r="I251" s="112">
        <v>8.7569309668484294</v>
      </c>
      <c r="J251" s="110">
        <f t="shared" si="1"/>
        <v>153534.94053581954</v>
      </c>
      <c r="L251" s="113"/>
      <c r="M251" s="110"/>
      <c r="N251" s="114"/>
      <c r="P251" s="115"/>
      <c r="Q251" s="115"/>
      <c r="R251" s="115"/>
      <c r="T251" s="74"/>
      <c r="U251" s="74"/>
      <c r="V251" s="74"/>
    </row>
    <row r="252" spans="1:22">
      <c r="A252" s="110" t="s">
        <v>137</v>
      </c>
      <c r="B252" s="110" t="s">
        <v>124</v>
      </c>
      <c r="C252" s="111">
        <v>41091</v>
      </c>
      <c r="D252" s="111">
        <v>41152</v>
      </c>
      <c r="E252" s="110">
        <v>161299.1047569318</v>
      </c>
      <c r="F252" s="110">
        <v>127198.50325873375</v>
      </c>
      <c r="G252" s="110">
        <v>105940.46441359565</v>
      </c>
      <c r="H252" s="97"/>
      <c r="I252" s="112"/>
      <c r="J252" s="110">
        <f t="shared" si="1"/>
        <v>161299.1047569318</v>
      </c>
      <c r="L252" s="113"/>
      <c r="M252" s="110"/>
      <c r="N252" s="114"/>
      <c r="P252" s="115"/>
      <c r="Q252" s="115"/>
      <c r="R252" s="115"/>
      <c r="T252" s="74"/>
      <c r="U252" s="74"/>
      <c r="V252" s="74"/>
    </row>
    <row r="253" spans="1:22">
      <c r="A253" s="110" t="s">
        <v>137</v>
      </c>
      <c r="B253" s="116" t="s">
        <v>138</v>
      </c>
      <c r="C253" s="111">
        <v>41153</v>
      </c>
      <c r="D253" s="111">
        <v>41187</v>
      </c>
      <c r="E253" s="110">
        <v>160690.8030925676</v>
      </c>
      <c r="F253" s="110">
        <v>127198.50325873375</v>
      </c>
      <c r="G253" s="110">
        <v>105940.46441359565</v>
      </c>
      <c r="H253" s="97"/>
      <c r="I253" s="112"/>
      <c r="J253" s="110">
        <f t="shared" si="1"/>
        <v>160690.8030925676</v>
      </c>
      <c r="L253" s="113"/>
      <c r="M253" s="110"/>
      <c r="N253" s="114"/>
      <c r="P253" s="115"/>
      <c r="Q253" s="115"/>
      <c r="R253" s="115"/>
      <c r="T253" s="74"/>
      <c r="U253" s="74"/>
      <c r="V253" s="74"/>
    </row>
    <row r="254" spans="1:22">
      <c r="A254" s="110" t="s">
        <v>137</v>
      </c>
      <c r="B254" s="116" t="s">
        <v>139</v>
      </c>
      <c r="C254" s="111">
        <v>41188</v>
      </c>
      <c r="D254" s="111">
        <v>41224</v>
      </c>
      <c r="E254" s="110">
        <v>160714.06142481678</v>
      </c>
      <c r="F254" s="110">
        <v>127198.50325873375</v>
      </c>
      <c r="G254" s="110">
        <v>105940.46441359565</v>
      </c>
      <c r="H254" s="97"/>
      <c r="I254" s="112"/>
      <c r="J254" s="110">
        <f t="shared" si="1"/>
        <v>160714.06142481678</v>
      </c>
      <c r="L254" s="113"/>
      <c r="M254" s="110"/>
      <c r="N254" s="114"/>
      <c r="P254" s="115"/>
      <c r="Q254" s="115"/>
      <c r="R254" s="115"/>
      <c r="T254" s="74"/>
      <c r="U254" s="74"/>
      <c r="V254" s="74"/>
    </row>
    <row r="255" spans="1:22">
      <c r="A255" s="110" t="s">
        <v>137</v>
      </c>
      <c r="B255" s="116" t="s">
        <v>140</v>
      </c>
      <c r="C255" s="111">
        <v>41225</v>
      </c>
      <c r="D255" s="111">
        <v>41274</v>
      </c>
      <c r="E255" s="110">
        <v>160737.28913683238</v>
      </c>
      <c r="F255" s="110">
        <v>127220.34603726496</v>
      </c>
      <c r="G255" s="110">
        <v>105958.45789620896</v>
      </c>
      <c r="H255" s="97"/>
      <c r="I255" s="112"/>
      <c r="J255" s="110">
        <f t="shared" si="1"/>
        <v>160737.28913683238</v>
      </c>
      <c r="L255" s="113"/>
      <c r="M255" s="110"/>
      <c r="N255" s="114"/>
      <c r="P255" s="115"/>
      <c r="Q255" s="115"/>
      <c r="R255" s="115"/>
      <c r="T255" s="74"/>
      <c r="U255" s="74"/>
      <c r="V255" s="74"/>
    </row>
    <row r="256" spans="1:22">
      <c r="A256" s="117" t="s">
        <v>23</v>
      </c>
      <c r="B256" s="117" t="s">
        <v>111</v>
      </c>
      <c r="C256" s="118">
        <v>40909</v>
      </c>
      <c r="D256" s="118">
        <v>40916</v>
      </c>
      <c r="E256" s="117">
        <v>229755.37000000002</v>
      </c>
      <c r="F256" s="117">
        <v>159024.76999999999</v>
      </c>
      <c r="G256" s="117">
        <v>132841.25000000003</v>
      </c>
      <c r="H256" s="68"/>
      <c r="I256" s="119">
        <v>94.345116299999987</v>
      </c>
      <c r="J256" s="117">
        <f t="shared" si="1"/>
        <v>229849.71511630004</v>
      </c>
      <c r="L256" s="120">
        <v>7470.1577777777802</v>
      </c>
      <c r="M256" s="117">
        <v>6609.8477777777807</v>
      </c>
      <c r="N256" s="121">
        <v>5652.998888888892</v>
      </c>
      <c r="O256" s="122"/>
      <c r="P256" s="61"/>
      <c r="Q256" s="60"/>
      <c r="R256" s="60"/>
      <c r="T256" s="74"/>
      <c r="U256" s="74"/>
      <c r="V256" s="74"/>
    </row>
    <row r="257" spans="1:22">
      <c r="A257" s="117" t="s">
        <v>23</v>
      </c>
      <c r="B257" s="123" t="s">
        <v>117</v>
      </c>
      <c r="C257" s="118">
        <v>40917</v>
      </c>
      <c r="D257" s="118">
        <v>40944</v>
      </c>
      <c r="E257" s="117">
        <v>208978.36999999997</v>
      </c>
      <c r="F257" s="117">
        <v>152609.85999999999</v>
      </c>
      <c r="G257" s="117">
        <v>131946.36000000002</v>
      </c>
      <c r="H257" s="68"/>
      <c r="I257" s="119">
        <v>95.914516299999988</v>
      </c>
      <c r="J257" s="117">
        <f t="shared" si="1"/>
        <v>209074.28451629996</v>
      </c>
      <c r="L257" s="120">
        <v>7544.2677777777808</v>
      </c>
      <c r="M257" s="117">
        <v>6677.2577777777815</v>
      </c>
      <c r="N257" s="121">
        <v>5717.3988888888898</v>
      </c>
      <c r="O257" s="122"/>
      <c r="P257" s="61"/>
      <c r="Q257" s="60"/>
      <c r="R257" s="60"/>
      <c r="T257" s="74"/>
      <c r="U257" s="74"/>
      <c r="V257" s="74"/>
    </row>
    <row r="258" spans="1:22">
      <c r="A258" s="117" t="s">
        <v>23</v>
      </c>
      <c r="B258" s="123" t="s">
        <v>132</v>
      </c>
      <c r="C258" s="118">
        <v>40945</v>
      </c>
      <c r="D258" s="118">
        <v>40958</v>
      </c>
      <c r="E258" s="117">
        <v>195574.07</v>
      </c>
      <c r="F258" s="117">
        <v>136480.65</v>
      </c>
      <c r="G258" s="117">
        <v>114236.33000000002</v>
      </c>
      <c r="H258" s="68"/>
      <c r="I258" s="119">
        <v>95.914516299999988</v>
      </c>
      <c r="J258" s="117">
        <f t="shared" si="1"/>
        <v>195669.9845163</v>
      </c>
      <c r="L258" s="120">
        <v>7496.7000000000035</v>
      </c>
      <c r="M258" s="117">
        <v>6807.9577777777813</v>
      </c>
      <c r="N258" s="121">
        <v>5684.2977777777787</v>
      </c>
      <c r="O258" s="122"/>
      <c r="P258" s="61"/>
      <c r="Q258" s="60"/>
      <c r="R258" s="60"/>
      <c r="T258" s="74"/>
      <c r="U258" s="74"/>
      <c r="V258" s="74"/>
    </row>
    <row r="259" spans="1:22">
      <c r="A259" s="117" t="s">
        <v>23</v>
      </c>
      <c r="B259" s="117" t="s">
        <v>117</v>
      </c>
      <c r="C259" s="118">
        <v>40959</v>
      </c>
      <c r="D259" s="118">
        <v>40965</v>
      </c>
      <c r="E259" s="117">
        <v>208978.36999999997</v>
      </c>
      <c r="F259" s="117">
        <v>152609.85999999999</v>
      </c>
      <c r="G259" s="117">
        <v>131946.36000000002</v>
      </c>
      <c r="H259" s="68"/>
      <c r="I259" s="119">
        <v>95.914516299999988</v>
      </c>
      <c r="J259" s="117">
        <f t="shared" si="1"/>
        <v>209074.28451629996</v>
      </c>
      <c r="L259" s="120">
        <v>7544.2677777777808</v>
      </c>
      <c r="M259" s="117">
        <v>6677.2577777777815</v>
      </c>
      <c r="N259" s="121">
        <v>5717.3988888888898</v>
      </c>
      <c r="O259" s="122"/>
      <c r="P259" s="61"/>
      <c r="Q259" s="60"/>
      <c r="R259" s="60"/>
      <c r="T259" s="74"/>
      <c r="U259" s="74"/>
      <c r="V259" s="74"/>
    </row>
    <row r="260" spans="1:22">
      <c r="A260" s="117" t="s">
        <v>23</v>
      </c>
      <c r="B260" s="123" t="s">
        <v>112</v>
      </c>
      <c r="C260" s="118">
        <v>40966</v>
      </c>
      <c r="D260" s="118">
        <v>40999</v>
      </c>
      <c r="E260" s="117">
        <v>229190.59200000006</v>
      </c>
      <c r="F260" s="117">
        <v>158245.16</v>
      </c>
      <c r="G260" s="117">
        <v>133429.53110797732</v>
      </c>
      <c r="H260" s="68"/>
      <c r="I260" s="119">
        <v>95.241357999999991</v>
      </c>
      <c r="J260" s="117">
        <f t="shared" si="1"/>
        <v>229285.83335800006</v>
      </c>
      <c r="L260" s="120">
        <v>7519.4677777777806</v>
      </c>
      <c r="M260" s="117">
        <v>6677.2577777777815</v>
      </c>
      <c r="N260" s="121">
        <v>5731.9277777777788</v>
      </c>
      <c r="O260" s="122"/>
      <c r="P260" s="61"/>
      <c r="Q260" s="60"/>
      <c r="R260" s="60"/>
      <c r="T260" s="74"/>
      <c r="U260" s="74"/>
      <c r="V260" s="74"/>
    </row>
    <row r="261" spans="1:22">
      <c r="A261" s="117" t="s">
        <v>141</v>
      </c>
      <c r="B261" s="123" t="s">
        <v>142</v>
      </c>
      <c r="C261" s="118">
        <v>41000</v>
      </c>
      <c r="D261" s="118">
        <v>41060</v>
      </c>
      <c r="E261" s="117">
        <v>229190.59200000006</v>
      </c>
      <c r="F261" s="117">
        <v>158245.16</v>
      </c>
      <c r="G261" s="117">
        <v>133429.53110797732</v>
      </c>
      <c r="H261" s="68"/>
      <c r="I261" s="119">
        <v>95.241357999999991</v>
      </c>
      <c r="J261" s="117">
        <f t="shared" si="1"/>
        <v>229285.83335800006</v>
      </c>
      <c r="L261" s="120"/>
      <c r="M261" s="117"/>
      <c r="N261" s="121"/>
      <c r="O261" s="122"/>
      <c r="P261" s="61"/>
      <c r="Q261" s="60"/>
      <c r="R261" s="60"/>
      <c r="T261" s="74"/>
      <c r="U261" s="74"/>
      <c r="V261" s="74"/>
    </row>
    <row r="262" spans="1:22">
      <c r="A262" s="117" t="s">
        <v>141</v>
      </c>
      <c r="B262" s="123" t="s">
        <v>123</v>
      </c>
      <c r="C262" s="118">
        <v>41061</v>
      </c>
      <c r="D262" s="118">
        <v>41090</v>
      </c>
      <c r="E262" s="117">
        <v>243235.27390029229</v>
      </c>
      <c r="F262" s="117">
        <v>171606.54775399054</v>
      </c>
      <c r="G262" s="117">
        <v>145732.93939676104</v>
      </c>
      <c r="H262" s="68"/>
      <c r="I262" s="119">
        <v>95.241358000000005</v>
      </c>
      <c r="J262" s="117">
        <f t="shared" si="1"/>
        <v>243330.51525829229</v>
      </c>
      <c r="L262" s="120"/>
      <c r="M262" s="117"/>
      <c r="N262" s="121"/>
      <c r="O262" s="122"/>
      <c r="P262" s="61"/>
      <c r="Q262" s="60"/>
      <c r="R262" s="60"/>
      <c r="T262" s="74"/>
      <c r="U262" s="74"/>
      <c r="V262" s="74"/>
    </row>
    <row r="263" spans="1:22">
      <c r="A263" s="117" t="s">
        <v>141</v>
      </c>
      <c r="B263" s="123" t="s">
        <v>124</v>
      </c>
      <c r="C263" s="118">
        <v>41091</v>
      </c>
      <c r="D263" s="118">
        <v>41131</v>
      </c>
      <c r="E263" s="117">
        <v>243357.61390029234</v>
      </c>
      <c r="F263" s="117">
        <v>171794.27775399055</v>
      </c>
      <c r="G263" s="117">
        <v>145895.57539830185</v>
      </c>
      <c r="H263" s="97"/>
      <c r="I263" s="119"/>
      <c r="J263" s="117">
        <f t="shared" si="1"/>
        <v>243357.61390029234</v>
      </c>
      <c r="L263" s="120"/>
      <c r="M263" s="117"/>
      <c r="N263" s="121"/>
      <c r="O263" s="122"/>
      <c r="P263" s="61"/>
      <c r="Q263" s="60"/>
      <c r="R263" s="60"/>
      <c r="T263" s="74"/>
      <c r="U263" s="74"/>
      <c r="V263" s="74"/>
    </row>
    <row r="264" spans="1:22">
      <c r="A264" s="117" t="s">
        <v>141</v>
      </c>
      <c r="B264" s="123" t="s">
        <v>125</v>
      </c>
      <c r="C264" s="118">
        <v>41132</v>
      </c>
      <c r="D264" s="118">
        <v>41145</v>
      </c>
      <c r="E264" s="117">
        <v>254876.86749029235</v>
      </c>
      <c r="F264" s="117">
        <v>180532.33893399054</v>
      </c>
      <c r="G264" s="117">
        <v>154025.52203830186</v>
      </c>
      <c r="H264" s="97"/>
      <c r="I264" s="119"/>
      <c r="J264" s="117">
        <f t="shared" si="1"/>
        <v>254876.86749029235</v>
      </c>
      <c r="L264" s="120"/>
      <c r="M264" s="117"/>
      <c r="N264" s="121"/>
      <c r="O264" s="122"/>
      <c r="P264" s="61"/>
      <c r="Q264" s="60"/>
      <c r="R264" s="60"/>
      <c r="T264" s="74"/>
      <c r="U264" s="74"/>
      <c r="V264" s="74"/>
    </row>
    <row r="265" spans="1:22">
      <c r="A265" s="117" t="s">
        <v>141</v>
      </c>
      <c r="B265" s="123" t="s">
        <v>126</v>
      </c>
      <c r="C265" s="118">
        <v>41146</v>
      </c>
      <c r="D265" s="118">
        <v>41152</v>
      </c>
      <c r="E265" s="117">
        <v>270187.46115300537</v>
      </c>
      <c r="F265" s="117">
        <v>194028.81286351662</v>
      </c>
      <c r="G265" s="117">
        <v>166034.94589768167</v>
      </c>
      <c r="H265" s="97"/>
      <c r="I265" s="119"/>
      <c r="J265" s="117">
        <f t="shared" si="1"/>
        <v>270187.46115300537</v>
      </c>
      <c r="L265" s="120"/>
      <c r="M265" s="117"/>
      <c r="N265" s="121"/>
      <c r="O265" s="122"/>
      <c r="P265" s="61"/>
      <c r="Q265" s="60"/>
      <c r="R265" s="60"/>
      <c r="T265" s="74"/>
      <c r="U265" s="74"/>
      <c r="V265" s="74"/>
    </row>
    <row r="266" spans="1:22">
      <c r="A266" s="117" t="s">
        <v>141</v>
      </c>
      <c r="B266" s="123" t="s">
        <v>138</v>
      </c>
      <c r="C266" s="118">
        <v>41153</v>
      </c>
      <c r="D266" s="118">
        <v>41187</v>
      </c>
      <c r="E266" s="117">
        <v>294794.51915300533</v>
      </c>
      <c r="F266" s="117">
        <v>215156.29686351662</v>
      </c>
      <c r="G266" s="117">
        <v>184147.03889768169</v>
      </c>
      <c r="H266" s="97"/>
      <c r="I266" s="119"/>
      <c r="J266" s="117">
        <f t="shared" si="1"/>
        <v>294794.51915300533</v>
      </c>
      <c r="L266" s="120"/>
      <c r="M266" s="117"/>
      <c r="N266" s="121"/>
      <c r="O266" s="122"/>
      <c r="P266" s="61"/>
      <c r="Q266" s="60"/>
      <c r="R266" s="60"/>
      <c r="T266" s="74"/>
      <c r="U266" s="74"/>
      <c r="V266" s="74"/>
    </row>
    <row r="267" spans="1:22">
      <c r="A267" s="117" t="s">
        <v>141</v>
      </c>
      <c r="B267" s="123" t="s">
        <v>139</v>
      </c>
      <c r="C267" s="118">
        <v>41188</v>
      </c>
      <c r="D267" s="118">
        <v>41274</v>
      </c>
      <c r="E267" s="117">
        <v>294001.73768395453</v>
      </c>
      <c r="F267" s="117">
        <v>215562.76686351665</v>
      </c>
      <c r="G267" s="117">
        <v>184560.14669816356</v>
      </c>
      <c r="H267" s="97"/>
      <c r="I267" s="119"/>
      <c r="J267" s="117">
        <f t="shared" si="1"/>
        <v>294001.73768395453</v>
      </c>
      <c r="L267" s="120"/>
      <c r="M267" s="117"/>
      <c r="N267" s="121"/>
      <c r="O267" s="122"/>
      <c r="P267" s="61"/>
      <c r="Q267" s="60"/>
      <c r="R267" s="60"/>
      <c r="T267" s="74"/>
      <c r="U267" s="74"/>
      <c r="V267" s="74"/>
    </row>
    <row r="268" spans="1:22">
      <c r="A268" s="124" t="s">
        <v>24</v>
      </c>
      <c r="B268" s="124" t="s">
        <v>111</v>
      </c>
      <c r="C268" s="125">
        <v>40909</v>
      </c>
      <c r="D268" s="125">
        <v>40916</v>
      </c>
      <c r="E268" s="124">
        <v>117581.75411783808</v>
      </c>
      <c r="F268" s="124">
        <v>81288.121363493119</v>
      </c>
      <c r="G268" s="124">
        <v>72554.686399999991</v>
      </c>
      <c r="H268" s="68"/>
      <c r="I268" s="126"/>
      <c r="J268" s="124">
        <f t="shared" si="1"/>
        <v>117581.75411783808</v>
      </c>
      <c r="K268" s="68"/>
      <c r="L268" s="127">
        <v>3161.7510057153359</v>
      </c>
      <c r="M268" s="124">
        <v>3130.2053857153355</v>
      </c>
      <c r="N268" s="128">
        <v>2757.5323022222219</v>
      </c>
      <c r="O268" s="122"/>
      <c r="P268" s="61"/>
      <c r="Q268" s="60"/>
      <c r="R268" s="60"/>
      <c r="T268" s="74"/>
      <c r="U268" s="74"/>
      <c r="V268" s="74"/>
    </row>
    <row r="269" spans="1:22">
      <c r="A269" s="124" t="s">
        <v>24</v>
      </c>
      <c r="B269" s="124" t="s">
        <v>117</v>
      </c>
      <c r="C269" s="125">
        <v>40917</v>
      </c>
      <c r="D269" s="125">
        <v>40944</v>
      </c>
      <c r="E269" s="124">
        <v>110981.07411783808</v>
      </c>
      <c r="F269" s="124">
        <v>76720.36136349311</v>
      </c>
      <c r="G269" s="124">
        <v>68613.616399999984</v>
      </c>
      <c r="H269" s="68"/>
      <c r="I269" s="126"/>
      <c r="J269" s="124">
        <f t="shared" si="1"/>
        <v>110981.07411783808</v>
      </c>
      <c r="K269" s="68"/>
      <c r="L269" s="127">
        <v>3053.2321168264471</v>
      </c>
      <c r="M269" s="124">
        <v>2954.8776079375575</v>
      </c>
      <c r="N269" s="128">
        <v>2516.9245244444446</v>
      </c>
      <c r="O269" s="122"/>
      <c r="P269" s="61"/>
      <c r="Q269" s="60"/>
      <c r="R269" s="60"/>
      <c r="T269" s="74"/>
      <c r="U269" s="74"/>
      <c r="V269" s="74"/>
    </row>
    <row r="270" spans="1:22">
      <c r="A270" s="124" t="s">
        <v>24</v>
      </c>
      <c r="B270" s="124" t="s">
        <v>132</v>
      </c>
      <c r="C270" s="125">
        <v>40945</v>
      </c>
      <c r="D270" s="125">
        <v>40958</v>
      </c>
      <c r="E270" s="124">
        <v>105474.5941178381</v>
      </c>
      <c r="F270" s="124">
        <v>74573.261363493119</v>
      </c>
      <c r="G270" s="124">
        <v>66888.546399999992</v>
      </c>
      <c r="H270" s="68"/>
      <c r="I270" s="126"/>
      <c r="J270" s="124">
        <f t="shared" si="1"/>
        <v>105474.5941178381</v>
      </c>
      <c r="K270" s="68"/>
      <c r="L270" s="127">
        <v>3132.0432279375577</v>
      </c>
      <c r="M270" s="124">
        <v>2916.1776079375577</v>
      </c>
      <c r="N270" s="128">
        <v>2607.0545244444447</v>
      </c>
      <c r="O270" s="122"/>
      <c r="P270" s="61"/>
      <c r="Q270" s="60"/>
      <c r="R270" s="60"/>
      <c r="T270" s="74"/>
      <c r="U270" s="74"/>
      <c r="V270" s="74"/>
    </row>
    <row r="271" spans="1:22">
      <c r="A271" s="124" t="s">
        <v>24</v>
      </c>
      <c r="B271" s="124" t="s">
        <v>117</v>
      </c>
      <c r="C271" s="125">
        <v>40959</v>
      </c>
      <c r="D271" s="125">
        <v>40965</v>
      </c>
      <c r="E271" s="124">
        <v>110981.07411783808</v>
      </c>
      <c r="F271" s="124">
        <v>76720.36136349311</v>
      </c>
      <c r="G271" s="124">
        <v>68613.616399999984</v>
      </c>
      <c r="H271" s="68"/>
      <c r="I271" s="126"/>
      <c r="J271" s="124">
        <f t="shared" si="1"/>
        <v>110981.07411783808</v>
      </c>
      <c r="K271" s="68"/>
      <c r="L271" s="127">
        <v>3053.2321168264471</v>
      </c>
      <c r="M271" s="124">
        <v>2954.8776079375575</v>
      </c>
      <c r="N271" s="128">
        <v>2516.9245244444446</v>
      </c>
      <c r="O271" s="122"/>
      <c r="P271" s="61"/>
      <c r="Q271" s="60"/>
      <c r="R271" s="60"/>
      <c r="T271" s="74"/>
      <c r="U271" s="74"/>
      <c r="V271" s="74"/>
    </row>
    <row r="272" spans="1:22">
      <c r="A272" s="124" t="s">
        <v>24</v>
      </c>
      <c r="B272" s="124" t="s">
        <v>112</v>
      </c>
      <c r="C272" s="125">
        <v>40966</v>
      </c>
      <c r="D272" s="125">
        <v>40999</v>
      </c>
      <c r="E272" s="124">
        <v>115877.26783958463</v>
      </c>
      <c r="F272" s="124">
        <v>80327.645696986234</v>
      </c>
      <c r="G272" s="124">
        <v>71042.179413493111</v>
      </c>
      <c r="H272" s="68"/>
      <c r="I272" s="126"/>
      <c r="J272" s="124">
        <f t="shared" si="1"/>
        <v>115877.26783958463</v>
      </c>
      <c r="K272" s="68"/>
      <c r="L272" s="127">
        <v>3111.7853857153359</v>
      </c>
      <c r="M272" s="124">
        <v>3119.5753857153359</v>
      </c>
      <c r="N272" s="128">
        <v>2682.9634133333329</v>
      </c>
      <c r="O272" s="122"/>
      <c r="P272" s="61"/>
      <c r="Q272" s="60"/>
      <c r="R272" s="60"/>
      <c r="T272" s="74"/>
      <c r="U272" s="74"/>
      <c r="V272" s="74"/>
    </row>
    <row r="273" spans="1:22">
      <c r="A273" s="124" t="s">
        <v>143</v>
      </c>
      <c r="B273" s="129" t="s">
        <v>142</v>
      </c>
      <c r="C273" s="130">
        <v>41000</v>
      </c>
      <c r="D273" s="130">
        <v>41075</v>
      </c>
      <c r="E273" s="124">
        <v>256677.3695655152</v>
      </c>
      <c r="F273" s="124">
        <v>199268.36601345814</v>
      </c>
      <c r="G273" s="124">
        <v>171000.72485601285</v>
      </c>
      <c r="H273" s="68"/>
      <c r="I273" s="126">
        <v>16.892000000000003</v>
      </c>
      <c r="J273" s="124">
        <f>+E273+I273</f>
        <v>256694.26156551519</v>
      </c>
      <c r="K273" s="68"/>
      <c r="L273" s="127"/>
      <c r="M273" s="124"/>
      <c r="N273" s="128"/>
      <c r="O273" s="122"/>
      <c r="P273" s="61"/>
      <c r="Q273" s="60"/>
      <c r="R273" s="60"/>
      <c r="T273" s="74"/>
      <c r="U273" s="74"/>
      <c r="V273" s="74"/>
    </row>
    <row r="274" spans="1:22">
      <c r="A274" s="124" t="s">
        <v>143</v>
      </c>
      <c r="B274" s="129" t="s">
        <v>144</v>
      </c>
      <c r="C274" s="130">
        <v>41076</v>
      </c>
      <c r="D274" s="130">
        <v>41090</v>
      </c>
      <c r="E274" s="124">
        <v>256847.15956551521</v>
      </c>
      <c r="F274" s="124">
        <v>199138.64601345811</v>
      </c>
      <c r="G274" s="124">
        <v>170878.06485601288</v>
      </c>
      <c r="H274" s="97"/>
      <c r="I274" s="131">
        <v>16.891999999999999</v>
      </c>
      <c r="J274" s="124">
        <f>+E274+I274</f>
        <v>256864.0515655152</v>
      </c>
      <c r="K274" s="68"/>
      <c r="L274" s="127"/>
      <c r="M274" s="124"/>
      <c r="N274" s="128"/>
      <c r="O274" s="122"/>
      <c r="P274" s="61"/>
      <c r="Q274" s="60"/>
      <c r="R274" s="60"/>
      <c r="T274" s="74"/>
      <c r="U274" s="74"/>
      <c r="V274" s="74"/>
    </row>
    <row r="275" spans="1:22">
      <c r="A275" s="124" t="s">
        <v>143</v>
      </c>
      <c r="B275" s="129" t="s">
        <v>124</v>
      </c>
      <c r="C275" s="130">
        <v>41091</v>
      </c>
      <c r="D275" s="130">
        <v>41111</v>
      </c>
      <c r="E275" s="124">
        <v>254699.73926281556</v>
      </c>
      <c r="F275" s="124">
        <v>198550.71670345817</v>
      </c>
      <c r="G275" s="124">
        <v>169112.47039601288</v>
      </c>
      <c r="H275" s="97"/>
      <c r="I275" s="131"/>
      <c r="J275" s="124">
        <f>+E275+I275</f>
        <v>254699.73926281556</v>
      </c>
      <c r="K275" s="68"/>
      <c r="L275" s="127"/>
      <c r="M275" s="124"/>
      <c r="N275" s="128"/>
      <c r="O275" s="122"/>
      <c r="P275" s="61"/>
      <c r="Q275" s="60"/>
      <c r="R275" s="60"/>
      <c r="T275" s="74"/>
      <c r="U275" s="74"/>
      <c r="V275" s="74"/>
    </row>
    <row r="276" spans="1:22">
      <c r="A276" s="132" t="s">
        <v>143</v>
      </c>
      <c r="B276" s="132" t="s">
        <v>145</v>
      </c>
      <c r="C276" s="133">
        <v>41112</v>
      </c>
      <c r="D276" s="133">
        <v>41187</v>
      </c>
      <c r="E276" s="132">
        <v>254794.11926281557</v>
      </c>
      <c r="F276" s="132">
        <v>198629.49670345814</v>
      </c>
      <c r="G276" s="132">
        <v>169182.16039601289</v>
      </c>
      <c r="H276" s="97"/>
      <c r="I276" s="131"/>
      <c r="J276" s="124">
        <f>+E276+I276</f>
        <v>254794.11926281557</v>
      </c>
      <c r="K276" s="68"/>
      <c r="L276" s="127"/>
      <c r="M276" s="124"/>
      <c r="N276" s="128"/>
      <c r="O276" s="122"/>
      <c r="P276" s="61"/>
      <c r="Q276" s="60"/>
      <c r="R276" s="60"/>
      <c r="T276" s="74"/>
      <c r="U276" s="74"/>
      <c r="V276" s="74"/>
    </row>
    <row r="277" spans="1:22">
      <c r="A277" s="124" t="s">
        <v>143</v>
      </c>
      <c r="B277" s="132" t="s">
        <v>139</v>
      </c>
      <c r="C277" s="133">
        <v>41188</v>
      </c>
      <c r="D277" s="133">
        <v>41274</v>
      </c>
      <c r="E277" s="132">
        <v>255823.09762719614</v>
      </c>
      <c r="F277" s="132">
        <v>198395.86944376933</v>
      </c>
      <c r="G277" s="132">
        <v>169159.35429225463</v>
      </c>
      <c r="H277" s="97"/>
      <c r="I277" s="131"/>
      <c r="J277" s="124"/>
      <c r="K277" s="68"/>
      <c r="L277" s="127"/>
      <c r="M277" s="124"/>
      <c r="N277" s="128"/>
      <c r="O277" s="122"/>
      <c r="P277" s="61"/>
      <c r="Q277" s="60"/>
      <c r="R277" s="60"/>
      <c r="T277" s="74"/>
      <c r="U277" s="74"/>
      <c r="V277" s="74"/>
    </row>
    <row r="278" spans="1:22">
      <c r="A278" s="134" t="s">
        <v>25</v>
      </c>
      <c r="B278" s="134" t="s">
        <v>111</v>
      </c>
      <c r="C278" s="135">
        <v>40909</v>
      </c>
      <c r="D278" s="135">
        <v>40916</v>
      </c>
      <c r="E278" s="134">
        <v>233514.73794240016</v>
      </c>
      <c r="F278" s="134">
        <v>189891.75110301294</v>
      </c>
      <c r="G278" s="134">
        <v>158739.19911211319</v>
      </c>
      <c r="H278" s="68"/>
      <c r="I278" s="136">
        <v>8.1978999999999989</v>
      </c>
      <c r="J278" s="134">
        <f t="shared" si="1"/>
        <v>233522.93584240015</v>
      </c>
      <c r="L278" s="137">
        <v>8444.0453295991647</v>
      </c>
      <c r="M278" s="134">
        <v>8061.7161406254254</v>
      </c>
      <c r="N278" s="138">
        <v>7527.7826777703194</v>
      </c>
      <c r="O278" s="122"/>
      <c r="P278" s="61"/>
      <c r="Q278" s="60"/>
      <c r="R278" s="60"/>
      <c r="T278" s="74"/>
      <c r="U278" s="74"/>
      <c r="V278" s="74"/>
    </row>
    <row r="279" spans="1:22">
      <c r="A279" s="134" t="s">
        <v>25</v>
      </c>
      <c r="B279" s="134" t="s">
        <v>117</v>
      </c>
      <c r="C279" s="135">
        <v>40917</v>
      </c>
      <c r="D279" s="135">
        <v>40944</v>
      </c>
      <c r="E279" s="134">
        <v>203359.99751954922</v>
      </c>
      <c r="F279" s="134">
        <v>170281.41711268981</v>
      </c>
      <c r="G279" s="134">
        <v>149059.61454077603</v>
      </c>
      <c r="H279" s="68"/>
      <c r="I279" s="136">
        <v>8.1978999999999989</v>
      </c>
      <c r="J279" s="134">
        <f t="shared" si="1"/>
        <v>203368.19541954921</v>
      </c>
      <c r="L279" s="137">
        <v>7898.5881149955148</v>
      </c>
      <c r="M279" s="134">
        <v>7585.5756914544709</v>
      </c>
      <c r="N279" s="138">
        <v>7264.5841608026249</v>
      </c>
      <c r="O279" s="122"/>
      <c r="P279" s="61"/>
      <c r="Q279" s="60"/>
      <c r="R279" s="60"/>
      <c r="T279" s="74"/>
      <c r="U279" s="74"/>
      <c r="V279" s="74"/>
    </row>
    <row r="280" spans="1:22">
      <c r="A280" s="134" t="s">
        <v>25</v>
      </c>
      <c r="B280" s="134" t="s">
        <v>132</v>
      </c>
      <c r="C280" s="135">
        <v>40945</v>
      </c>
      <c r="D280" s="135">
        <v>40958</v>
      </c>
      <c r="E280" s="134">
        <v>195726.80277171891</v>
      </c>
      <c r="F280" s="134">
        <v>166950.36603108546</v>
      </c>
      <c r="G280" s="134">
        <v>149059.61454077603</v>
      </c>
      <c r="H280" s="68"/>
      <c r="I280" s="136">
        <v>8.1978999999999989</v>
      </c>
      <c r="J280" s="134">
        <f t="shared" si="1"/>
        <v>195735.00067171891</v>
      </c>
      <c r="L280" s="139">
        <v>7781.968276296564</v>
      </c>
      <c r="M280" s="134">
        <v>7585.5756914544709</v>
      </c>
      <c r="N280" s="140">
        <v>7264.5841608026249</v>
      </c>
      <c r="O280" s="122"/>
      <c r="P280" s="61"/>
      <c r="Q280" s="60"/>
      <c r="R280" s="60"/>
      <c r="T280" s="74"/>
      <c r="U280" s="74"/>
      <c r="V280" s="74"/>
    </row>
    <row r="281" spans="1:22">
      <c r="A281" s="134" t="s">
        <v>25</v>
      </c>
      <c r="B281" s="134" t="s">
        <v>117</v>
      </c>
      <c r="C281" s="135">
        <v>40959</v>
      </c>
      <c r="D281" s="135">
        <v>40965</v>
      </c>
      <c r="E281" s="134">
        <v>203359.99751954922</v>
      </c>
      <c r="F281" s="134">
        <v>170281.41711268981</v>
      </c>
      <c r="G281" s="134">
        <v>149059.61454077603</v>
      </c>
      <c r="H281" s="68"/>
      <c r="I281" s="136">
        <v>8.1978999999999989</v>
      </c>
      <c r="J281" s="134">
        <f t="shared" si="1"/>
        <v>203368.19541954921</v>
      </c>
      <c r="L281" s="137">
        <v>7898.5881149955148</v>
      </c>
      <c r="M281" s="134">
        <v>7585.5756914544709</v>
      </c>
      <c r="N281" s="138">
        <v>7264.5841608026249</v>
      </c>
      <c r="O281" s="122"/>
      <c r="P281" s="61"/>
      <c r="Q281" s="60"/>
      <c r="R281" s="60"/>
      <c r="T281" s="74"/>
      <c r="U281" s="74"/>
      <c r="V281" s="74"/>
    </row>
    <row r="282" spans="1:22">
      <c r="A282" s="134" t="s">
        <v>25</v>
      </c>
      <c r="B282" s="141" t="s">
        <v>112</v>
      </c>
      <c r="C282" s="135">
        <v>40966</v>
      </c>
      <c r="D282" s="135">
        <v>40999</v>
      </c>
      <c r="E282" s="134">
        <v>227791.05928087072</v>
      </c>
      <c r="F282" s="134">
        <v>185111.62230289183</v>
      </c>
      <c r="G282" s="134">
        <v>156053.75301429012</v>
      </c>
      <c r="H282" s="68"/>
      <c r="I282" s="136">
        <v>8.1978999999999989</v>
      </c>
      <c r="J282" s="134">
        <f t="shared" si="1"/>
        <v>227799.25718087071</v>
      </c>
      <c r="L282" s="137">
        <v>8109.5945196118992</v>
      </c>
      <c r="M282" s="134">
        <v>7906.975591366906</v>
      </c>
      <c r="N282" s="138">
        <v>7461.9902908225558</v>
      </c>
      <c r="O282" s="122"/>
      <c r="P282" s="61"/>
      <c r="Q282" s="60"/>
      <c r="R282" s="60"/>
      <c r="T282" s="74"/>
      <c r="U282" s="74"/>
      <c r="V282" s="74"/>
    </row>
    <row r="283" spans="1:22">
      <c r="A283" s="141" t="s">
        <v>25</v>
      </c>
      <c r="B283" s="141" t="s">
        <v>133</v>
      </c>
      <c r="C283" s="135">
        <v>41000</v>
      </c>
      <c r="D283" s="135">
        <v>41090</v>
      </c>
      <c r="E283" s="134">
        <v>227788.68575058103</v>
      </c>
      <c r="F283" s="134">
        <v>185111.62230289183</v>
      </c>
      <c r="G283" s="134">
        <v>156053.75301429012</v>
      </c>
      <c r="H283" s="68"/>
      <c r="I283" s="136">
        <v>8.1978999999999989</v>
      </c>
      <c r="J283" s="134">
        <f t="shared" ref="J283:J305" si="2">+E283+I283</f>
        <v>227796.88365058103</v>
      </c>
      <c r="L283" s="139">
        <v>8109.5945196118992</v>
      </c>
      <c r="M283" s="134">
        <v>7906.975591366906</v>
      </c>
      <c r="N283" s="140">
        <v>7461.9902908225558</v>
      </c>
      <c r="O283" s="122"/>
      <c r="P283" s="61"/>
      <c r="Q283" s="60"/>
      <c r="R283" s="60"/>
      <c r="T283" s="74"/>
      <c r="U283" s="74"/>
      <c r="V283" s="74"/>
    </row>
    <row r="284" spans="1:22">
      <c r="A284" s="141" t="s">
        <v>146</v>
      </c>
      <c r="B284" s="141" t="s">
        <v>135</v>
      </c>
      <c r="C284" s="135">
        <v>41030</v>
      </c>
      <c r="D284" s="135">
        <v>41061</v>
      </c>
      <c r="E284" s="134">
        <v>278860.94105609372</v>
      </c>
      <c r="F284" s="134">
        <v>230627.54061456816</v>
      </c>
      <c r="G284" s="134">
        <v>197323.45451146347</v>
      </c>
      <c r="I284" s="136">
        <v>8.1978999999999989</v>
      </c>
      <c r="J284" s="134">
        <f t="shared" si="2"/>
        <v>278869.13895609375</v>
      </c>
      <c r="L284" s="139"/>
      <c r="M284" s="134"/>
      <c r="N284" s="140"/>
      <c r="O284" s="122"/>
      <c r="P284" s="61"/>
      <c r="Q284" s="60"/>
      <c r="R284" s="60"/>
      <c r="T284" s="74"/>
      <c r="U284" s="74"/>
      <c r="V284" s="74"/>
    </row>
    <row r="285" spans="1:22">
      <c r="A285" s="141" t="s">
        <v>146</v>
      </c>
      <c r="B285" s="141" t="s">
        <v>136</v>
      </c>
      <c r="C285" s="135">
        <v>41062</v>
      </c>
      <c r="D285" s="135">
        <v>41090</v>
      </c>
      <c r="E285" s="134">
        <v>276238.90824652812</v>
      </c>
      <c r="F285" s="134">
        <v>228669.58567556512</v>
      </c>
      <c r="G285" s="134">
        <v>191830.73118453624</v>
      </c>
      <c r="H285" s="68"/>
      <c r="I285" s="136">
        <v>8.2504500000000007</v>
      </c>
      <c r="J285" s="134">
        <f t="shared" si="2"/>
        <v>276247.15869652812</v>
      </c>
      <c r="L285" s="139"/>
      <c r="M285" s="134"/>
      <c r="N285" s="140"/>
      <c r="O285" s="122"/>
      <c r="P285" s="61"/>
      <c r="Q285" s="60"/>
      <c r="R285" s="60"/>
      <c r="T285" s="74"/>
      <c r="U285" s="74"/>
      <c r="V285" s="74"/>
    </row>
    <row r="286" spans="1:22">
      <c r="A286" s="141" t="s">
        <v>146</v>
      </c>
      <c r="B286" s="141" t="s">
        <v>124</v>
      </c>
      <c r="C286" s="135">
        <v>41091</v>
      </c>
      <c r="D286" s="135">
        <v>41187</v>
      </c>
      <c r="E286" s="134">
        <v>272194.06824112509</v>
      </c>
      <c r="F286" s="134">
        <v>224042.05567556512</v>
      </c>
      <c r="G286" s="134">
        <v>188697.64814232721</v>
      </c>
      <c r="H286" s="68"/>
      <c r="I286" s="136"/>
      <c r="J286" s="134">
        <f t="shared" si="2"/>
        <v>272194.06824112509</v>
      </c>
      <c r="L286" s="139"/>
      <c r="M286" s="134"/>
      <c r="N286" s="140"/>
      <c r="O286" s="122"/>
      <c r="P286" s="61"/>
      <c r="Q286" s="60"/>
      <c r="R286" s="60"/>
      <c r="T286" s="74"/>
      <c r="U286" s="74"/>
      <c r="V286" s="74"/>
    </row>
    <row r="287" spans="1:22">
      <c r="A287" s="141" t="s">
        <v>146</v>
      </c>
      <c r="B287" s="141" t="s">
        <v>139</v>
      </c>
      <c r="C287" s="135">
        <v>41188</v>
      </c>
      <c r="D287" s="135">
        <v>41224</v>
      </c>
      <c r="E287" s="134">
        <v>271923.92151243915</v>
      </c>
      <c r="F287" s="134">
        <v>224103.16345786117</v>
      </c>
      <c r="G287" s="134">
        <v>189394.77679674188</v>
      </c>
      <c r="H287" s="68"/>
      <c r="I287" s="136"/>
      <c r="J287" s="134">
        <f t="shared" si="2"/>
        <v>271923.92151243915</v>
      </c>
      <c r="L287" s="139"/>
      <c r="M287" s="134"/>
      <c r="N287" s="140"/>
      <c r="O287" s="122"/>
      <c r="P287" s="61"/>
      <c r="Q287" s="60"/>
      <c r="R287" s="60"/>
      <c r="T287" s="74"/>
      <c r="U287" s="74"/>
      <c r="V287" s="74"/>
    </row>
    <row r="288" spans="1:22">
      <c r="A288" s="141" t="s">
        <v>146</v>
      </c>
      <c r="B288" s="141" t="s">
        <v>140</v>
      </c>
      <c r="C288" s="135">
        <v>41225</v>
      </c>
      <c r="D288" s="135">
        <v>41274</v>
      </c>
      <c r="E288" s="134">
        <v>272014.38151243923</v>
      </c>
      <c r="F288" s="134">
        <v>224192.02345786116</v>
      </c>
      <c r="G288" s="134">
        <v>189478.74679674185</v>
      </c>
      <c r="H288" s="68"/>
      <c r="I288" s="136"/>
      <c r="J288" s="134">
        <f t="shared" si="2"/>
        <v>272014.38151243923</v>
      </c>
      <c r="L288" s="139"/>
      <c r="M288" s="134"/>
      <c r="N288" s="140"/>
      <c r="O288" s="122"/>
      <c r="P288" s="61"/>
      <c r="Q288" s="60"/>
      <c r="R288" s="60"/>
      <c r="T288" s="74"/>
      <c r="U288" s="74"/>
      <c r="V288" s="74"/>
    </row>
    <row r="289" spans="1:22">
      <c r="A289" s="142" t="s">
        <v>26</v>
      </c>
      <c r="B289" s="142" t="s">
        <v>111</v>
      </c>
      <c r="C289" s="143">
        <v>40909</v>
      </c>
      <c r="D289" s="143">
        <v>40916</v>
      </c>
      <c r="E289" s="142">
        <v>135039.27963527781</v>
      </c>
      <c r="F289" s="142">
        <v>107405.22862459729</v>
      </c>
      <c r="G289" s="142">
        <v>81914.549664061982</v>
      </c>
      <c r="H289" s="68"/>
      <c r="I289" s="142"/>
      <c r="J289" s="142">
        <f t="shared" si="2"/>
        <v>135039.27963527781</v>
      </c>
      <c r="L289" s="144">
        <v>4136.9806173266752</v>
      </c>
      <c r="M289" s="142">
        <v>3199.6854007384854</v>
      </c>
      <c r="N289" s="145">
        <v>2641.6614624880658</v>
      </c>
      <c r="O289" s="122"/>
      <c r="P289" s="61"/>
      <c r="Q289" s="60"/>
      <c r="R289" s="60"/>
      <c r="T289" s="74"/>
      <c r="U289" s="74"/>
      <c r="V289" s="74"/>
    </row>
    <row r="290" spans="1:22">
      <c r="A290" s="142" t="s">
        <v>26</v>
      </c>
      <c r="B290" s="142" t="s">
        <v>127</v>
      </c>
      <c r="C290" s="143">
        <v>40917</v>
      </c>
      <c r="D290" s="143">
        <v>40944</v>
      </c>
      <c r="E290" s="142">
        <v>127608.4398869525</v>
      </c>
      <c r="F290" s="142">
        <v>100973.75773552341</v>
      </c>
      <c r="G290" s="142">
        <v>77518.249948155863</v>
      </c>
      <c r="H290" s="68"/>
      <c r="I290" s="142"/>
      <c r="J290" s="142">
        <f t="shared" si="2"/>
        <v>127608.4398869525</v>
      </c>
      <c r="L290" s="144">
        <v>4106.026747512622</v>
      </c>
      <c r="M290" s="142">
        <v>3189.0287340718187</v>
      </c>
      <c r="N290" s="145">
        <v>2641.6614624880658</v>
      </c>
      <c r="O290" s="122"/>
      <c r="P290" s="61"/>
      <c r="Q290" s="60"/>
      <c r="R290" s="60"/>
      <c r="T290" s="74"/>
      <c r="U290" s="74"/>
      <c r="V290" s="74"/>
    </row>
    <row r="291" spans="1:22">
      <c r="A291" s="142" t="s">
        <v>26</v>
      </c>
      <c r="B291" s="142" t="s">
        <v>128</v>
      </c>
      <c r="C291" s="143">
        <v>40945</v>
      </c>
      <c r="D291" s="143">
        <v>40958</v>
      </c>
      <c r="E291" s="142">
        <v>122493.37396904545</v>
      </c>
      <c r="F291" s="142">
        <v>92327.682921265034</v>
      </c>
      <c r="G291" s="142">
        <v>74812.056338044305</v>
      </c>
      <c r="H291" s="68"/>
      <c r="I291" s="142"/>
      <c r="J291" s="142">
        <f t="shared" si="2"/>
        <v>122493.37396904545</v>
      </c>
      <c r="L291" s="144">
        <v>3913.8754348655339</v>
      </c>
      <c r="M291" s="142">
        <v>2998.8931923070927</v>
      </c>
      <c r="N291" s="145">
        <v>2641.6614624880658</v>
      </c>
      <c r="O291" s="122"/>
      <c r="P291" s="61"/>
      <c r="Q291" s="60"/>
      <c r="R291" s="60"/>
      <c r="T291" s="74"/>
      <c r="U291" s="74"/>
      <c r="V291" s="74"/>
    </row>
    <row r="292" spans="1:22">
      <c r="A292" s="142" t="s">
        <v>26</v>
      </c>
      <c r="B292" s="142" t="s">
        <v>127</v>
      </c>
      <c r="C292" s="143">
        <v>40959</v>
      </c>
      <c r="D292" s="143">
        <v>40965</v>
      </c>
      <c r="E292" s="142">
        <v>127608.4398869525</v>
      </c>
      <c r="F292" s="142">
        <v>100973.75773552341</v>
      </c>
      <c r="G292" s="142">
        <v>77518.249948155863</v>
      </c>
      <c r="H292" s="68"/>
      <c r="I292" s="142"/>
      <c r="J292" s="142">
        <f t="shared" si="2"/>
        <v>127608.4398869525</v>
      </c>
      <c r="L292" s="144">
        <v>4106.026747512622</v>
      </c>
      <c r="M292" s="142">
        <v>3189.0287340718187</v>
      </c>
      <c r="N292" s="145">
        <v>2641.6614624880658</v>
      </c>
      <c r="O292" s="122"/>
      <c r="P292" s="61"/>
      <c r="Q292" s="60"/>
      <c r="R292" s="60"/>
      <c r="T292" s="74"/>
      <c r="U292" s="74"/>
      <c r="V292" s="74"/>
    </row>
    <row r="293" spans="1:22">
      <c r="A293" s="142" t="s">
        <v>26</v>
      </c>
      <c r="B293" s="142" t="s">
        <v>112</v>
      </c>
      <c r="C293" s="143">
        <v>40966</v>
      </c>
      <c r="D293" s="143">
        <v>40999</v>
      </c>
      <c r="E293" s="142">
        <v>132825.54835368131</v>
      </c>
      <c r="F293" s="142">
        <v>101550.46229744077</v>
      </c>
      <c r="G293" s="142">
        <v>77912.390635135453</v>
      </c>
      <c r="H293" s="68"/>
      <c r="I293" s="142"/>
      <c r="J293" s="142">
        <f t="shared" si="2"/>
        <v>132825.54835368131</v>
      </c>
      <c r="L293" s="144">
        <v>4062.2364088952831</v>
      </c>
      <c r="M293" s="142">
        <v>3117.3888283500746</v>
      </c>
      <c r="N293" s="145">
        <v>2641.6614624880658</v>
      </c>
      <c r="O293" s="122"/>
      <c r="P293" s="61"/>
      <c r="Q293" s="60"/>
      <c r="R293" s="60"/>
      <c r="T293" s="74"/>
      <c r="U293" s="74"/>
      <c r="V293" s="74"/>
    </row>
    <row r="294" spans="1:22">
      <c r="A294" s="142" t="s">
        <v>147</v>
      </c>
      <c r="B294" s="142" t="s">
        <v>142</v>
      </c>
      <c r="C294" s="143">
        <v>41000</v>
      </c>
      <c r="D294" s="143">
        <v>41026</v>
      </c>
      <c r="E294" s="142">
        <v>199986.8458196813</v>
      </c>
      <c r="F294" s="142">
        <v>154796.14464144077</v>
      </c>
      <c r="G294" s="142">
        <v>125175.22130913546</v>
      </c>
      <c r="H294" s="68"/>
      <c r="I294" s="142"/>
      <c r="J294" s="142">
        <f t="shared" si="2"/>
        <v>199986.8458196813</v>
      </c>
      <c r="L294" s="144"/>
      <c r="M294" s="142"/>
      <c r="N294" s="145"/>
      <c r="O294" s="122"/>
      <c r="P294" s="61"/>
      <c r="Q294" s="60"/>
      <c r="R294" s="60"/>
      <c r="T294" s="74"/>
      <c r="U294" s="74"/>
      <c r="V294" s="74"/>
    </row>
    <row r="295" spans="1:22">
      <c r="A295" s="142" t="s">
        <v>147</v>
      </c>
      <c r="B295" s="146" t="s">
        <v>148</v>
      </c>
      <c r="C295" s="147">
        <v>41027</v>
      </c>
      <c r="D295" s="147">
        <v>41075</v>
      </c>
      <c r="E295" s="142">
        <v>200432.81781968131</v>
      </c>
      <c r="F295" s="142">
        <v>155061.337041441</v>
      </c>
      <c r="G295" s="142">
        <v>125197.18570913546</v>
      </c>
      <c r="H295" s="68"/>
      <c r="I295" s="142"/>
      <c r="J295" s="142">
        <f t="shared" si="2"/>
        <v>200432.81781968131</v>
      </c>
      <c r="L295" s="144"/>
      <c r="M295" s="142"/>
      <c r="N295" s="145"/>
      <c r="O295" s="122"/>
      <c r="P295" s="61"/>
      <c r="Q295" s="60"/>
      <c r="R295" s="60"/>
      <c r="T295" s="74"/>
      <c r="U295" s="74"/>
      <c r="V295" s="74"/>
    </row>
    <row r="296" spans="1:22">
      <c r="A296" s="142" t="s">
        <v>147</v>
      </c>
      <c r="B296" s="146" t="s">
        <v>144</v>
      </c>
      <c r="C296" s="147">
        <v>41076</v>
      </c>
      <c r="D296" s="147">
        <v>41090</v>
      </c>
      <c r="E296" s="142">
        <v>197399.53769707074</v>
      </c>
      <c r="F296" s="142">
        <v>152633.81100082869</v>
      </c>
      <c r="G296" s="142">
        <v>123189.77479937038</v>
      </c>
      <c r="H296" s="97"/>
      <c r="I296" s="142"/>
      <c r="J296" s="142">
        <f t="shared" si="2"/>
        <v>197399.53769707074</v>
      </c>
      <c r="L296" s="144"/>
      <c r="M296" s="142"/>
      <c r="N296" s="145"/>
      <c r="O296" s="122"/>
      <c r="P296" s="61"/>
      <c r="Q296" s="60"/>
      <c r="R296" s="60"/>
      <c r="T296" s="74"/>
      <c r="U296" s="74"/>
      <c r="V296" s="74"/>
    </row>
    <row r="297" spans="1:22">
      <c r="A297" s="142" t="s">
        <v>147</v>
      </c>
      <c r="B297" s="146" t="s">
        <v>124</v>
      </c>
      <c r="C297" s="147">
        <v>41091</v>
      </c>
      <c r="D297" s="147">
        <v>41187</v>
      </c>
      <c r="E297" s="142">
        <v>198333.85404264112</v>
      </c>
      <c r="F297" s="142">
        <v>152381.82677244273</v>
      </c>
      <c r="G297" s="142">
        <v>119836.73043610559</v>
      </c>
      <c r="H297" s="97"/>
      <c r="I297" s="142"/>
      <c r="J297" s="142">
        <f t="shared" si="2"/>
        <v>198333.85404264112</v>
      </c>
      <c r="L297" s="144"/>
      <c r="M297" s="142"/>
      <c r="N297" s="145"/>
      <c r="O297" s="122"/>
      <c r="P297" s="61"/>
      <c r="Q297" s="60"/>
      <c r="R297" s="60"/>
      <c r="T297" s="74"/>
      <c r="U297" s="74"/>
      <c r="V297" s="74"/>
    </row>
    <row r="298" spans="1:22">
      <c r="A298" s="142" t="s">
        <v>147</v>
      </c>
      <c r="B298" s="146" t="s">
        <v>139</v>
      </c>
      <c r="C298" s="147">
        <v>41188</v>
      </c>
      <c r="D298" s="147">
        <v>41274</v>
      </c>
      <c r="E298" s="142">
        <v>198072.04785237377</v>
      </c>
      <c r="F298" s="142">
        <v>153566.02310244273</v>
      </c>
      <c r="G298" s="142">
        <v>120938.72961062373</v>
      </c>
      <c r="H298" s="97"/>
      <c r="I298" s="142"/>
      <c r="J298" s="142">
        <f t="shared" si="2"/>
        <v>198072.04785237377</v>
      </c>
      <c r="L298" s="144"/>
      <c r="M298" s="142"/>
      <c r="N298" s="145"/>
      <c r="O298" s="122"/>
      <c r="P298" s="61"/>
      <c r="Q298" s="60"/>
      <c r="R298" s="60"/>
      <c r="T298" s="74"/>
      <c r="U298" s="74"/>
      <c r="V298" s="74"/>
    </row>
    <row r="299" spans="1:22">
      <c r="A299" s="106" t="s">
        <v>149</v>
      </c>
      <c r="B299" s="106" t="s">
        <v>123</v>
      </c>
      <c r="C299" s="148">
        <v>41061</v>
      </c>
      <c r="D299" s="149">
        <v>41090</v>
      </c>
      <c r="E299" s="106">
        <v>140779.96346735558</v>
      </c>
      <c r="F299" s="106">
        <v>125850.54000000001</v>
      </c>
      <c r="G299" s="106">
        <v>108404.246</v>
      </c>
      <c r="H299" s="97"/>
      <c r="I299" s="150">
        <v>8.1466573275111607</v>
      </c>
      <c r="J299" s="106">
        <f t="shared" si="2"/>
        <v>140788.11012468309</v>
      </c>
      <c r="L299" s="151"/>
      <c r="M299" s="106"/>
      <c r="N299" s="152"/>
      <c r="O299" s="122"/>
      <c r="P299" s="61"/>
      <c r="Q299" s="60"/>
      <c r="R299" s="60"/>
      <c r="T299" s="74"/>
      <c r="U299" s="74"/>
      <c r="V299" s="74"/>
    </row>
    <row r="300" spans="1:22">
      <c r="A300" s="106" t="s">
        <v>149</v>
      </c>
      <c r="B300" s="106" t="s">
        <v>124</v>
      </c>
      <c r="C300" s="148">
        <v>41091</v>
      </c>
      <c r="D300" s="149">
        <v>41187</v>
      </c>
      <c r="E300" s="106">
        <v>137888.89962036617</v>
      </c>
      <c r="F300" s="106">
        <v>122966.386</v>
      </c>
      <c r="G300" s="106">
        <v>103247.098</v>
      </c>
      <c r="H300" s="97"/>
      <c r="I300" s="150"/>
      <c r="J300" s="106">
        <f t="shared" si="2"/>
        <v>137888.89962036617</v>
      </c>
      <c r="L300" s="151"/>
      <c r="M300" s="106"/>
      <c r="N300" s="152"/>
      <c r="O300" s="122"/>
      <c r="P300" s="61"/>
      <c r="Q300" s="60"/>
      <c r="R300" s="60"/>
      <c r="T300" s="74"/>
      <c r="U300" s="74"/>
      <c r="V300" s="74"/>
    </row>
    <row r="301" spans="1:22">
      <c r="A301" s="106" t="s">
        <v>149</v>
      </c>
      <c r="B301" s="106" t="s">
        <v>139</v>
      </c>
      <c r="C301" s="148">
        <v>41188</v>
      </c>
      <c r="D301" s="149">
        <v>41274</v>
      </c>
      <c r="E301" s="106">
        <v>139673.26974491047</v>
      </c>
      <c r="F301" s="106">
        <v>123906.65000000002</v>
      </c>
      <c r="G301" s="106">
        <v>104828.45999999999</v>
      </c>
      <c r="H301" s="97"/>
      <c r="I301" s="150"/>
      <c r="J301" s="106">
        <f t="shared" si="2"/>
        <v>139673.26974491047</v>
      </c>
      <c r="L301" s="151"/>
      <c r="M301" s="106"/>
      <c r="N301" s="152"/>
      <c r="O301" s="122"/>
      <c r="P301" s="61"/>
      <c r="Q301" s="60"/>
      <c r="R301" s="60"/>
      <c r="T301" s="74"/>
      <c r="U301" s="74"/>
      <c r="V301" s="74"/>
    </row>
    <row r="302" spans="1:22">
      <c r="A302" s="92" t="s">
        <v>150</v>
      </c>
      <c r="B302" s="153" t="s">
        <v>123</v>
      </c>
      <c r="C302" s="154">
        <v>41061</v>
      </c>
      <c r="D302" s="154">
        <v>41075</v>
      </c>
      <c r="E302" s="92">
        <v>91634.449999999983</v>
      </c>
      <c r="F302" s="92">
        <v>82634.73</v>
      </c>
      <c r="G302" s="92">
        <v>67230.59</v>
      </c>
      <c r="H302" s="97"/>
      <c r="I302" s="92"/>
      <c r="J302" s="92">
        <f t="shared" si="2"/>
        <v>91634.449999999983</v>
      </c>
      <c r="L302" s="151"/>
      <c r="M302" s="106"/>
      <c r="N302" s="152"/>
      <c r="O302" s="122"/>
      <c r="P302" s="61"/>
      <c r="Q302" s="60"/>
      <c r="R302" s="60"/>
      <c r="T302" s="74"/>
      <c r="U302" s="74"/>
      <c r="V302" s="74"/>
    </row>
    <row r="303" spans="1:22">
      <c r="A303" s="92" t="s">
        <v>150</v>
      </c>
      <c r="B303" s="153" t="s">
        <v>144</v>
      </c>
      <c r="C303" s="154">
        <v>41076</v>
      </c>
      <c r="D303" s="154">
        <v>41090</v>
      </c>
      <c r="E303" s="92">
        <v>91635.549999999988</v>
      </c>
      <c r="F303" s="92">
        <v>82563.62</v>
      </c>
      <c r="G303" s="92">
        <v>67153.39</v>
      </c>
      <c r="H303" s="97"/>
      <c r="I303" s="92"/>
      <c r="J303" s="92">
        <f t="shared" si="2"/>
        <v>91635.549999999988</v>
      </c>
      <c r="L303" s="155"/>
      <c r="M303" s="92"/>
      <c r="N303" s="156"/>
      <c r="O303" s="122"/>
      <c r="P303" s="61"/>
      <c r="Q303" s="60"/>
      <c r="R303" s="60"/>
      <c r="T303" s="74"/>
      <c r="U303" s="74"/>
      <c r="V303" s="74"/>
    </row>
    <row r="304" spans="1:22">
      <c r="A304" s="92" t="s">
        <v>150</v>
      </c>
      <c r="B304" s="153" t="s">
        <v>124</v>
      </c>
      <c r="C304" s="154">
        <v>41091</v>
      </c>
      <c r="D304" s="154">
        <v>41187</v>
      </c>
      <c r="E304" s="92">
        <v>90832.929999999978</v>
      </c>
      <c r="F304" s="92">
        <v>76839.700000000012</v>
      </c>
      <c r="G304" s="92">
        <v>61485.350000000006</v>
      </c>
      <c r="H304" s="97"/>
      <c r="I304" s="92"/>
      <c r="J304" s="92">
        <f t="shared" si="2"/>
        <v>90832.929999999978</v>
      </c>
      <c r="L304" s="157"/>
      <c r="M304" s="157"/>
      <c r="N304" s="157"/>
      <c r="O304" s="122"/>
      <c r="P304" s="61"/>
      <c r="Q304" s="60"/>
      <c r="R304" s="60"/>
      <c r="T304" s="74"/>
      <c r="U304" s="74"/>
      <c r="V304" s="74"/>
    </row>
    <row r="305" spans="1:22">
      <c r="A305" s="92" t="s">
        <v>150</v>
      </c>
      <c r="B305" s="153" t="s">
        <v>139</v>
      </c>
      <c r="C305" s="154">
        <v>41188</v>
      </c>
      <c r="D305" s="154">
        <v>41274</v>
      </c>
      <c r="E305" s="92">
        <v>91368.749999999956</v>
      </c>
      <c r="F305" s="92">
        <v>73135.000000000015</v>
      </c>
      <c r="G305" s="92">
        <v>60148.499999999985</v>
      </c>
      <c r="H305" s="97"/>
      <c r="I305" s="92"/>
      <c r="J305" s="92">
        <f t="shared" si="2"/>
        <v>91368.749999999956</v>
      </c>
      <c r="L305" s="157"/>
      <c r="M305" s="157"/>
      <c r="N305" s="157"/>
      <c r="O305" s="122"/>
      <c r="P305" s="61"/>
      <c r="Q305" s="60"/>
      <c r="R305" s="60"/>
      <c r="T305" s="74"/>
      <c r="U305" s="74"/>
      <c r="V305" s="74"/>
    </row>
    <row r="306" spans="1:22" s="32" customFormat="1">
      <c r="A306" s="43"/>
      <c r="B306" s="43"/>
      <c r="C306" s="158"/>
      <c r="D306" s="158"/>
      <c r="E306" s="43"/>
      <c r="F306" s="43"/>
      <c r="G306" s="43"/>
      <c r="H306" s="159"/>
      <c r="I306" s="43"/>
      <c r="J306" s="43"/>
      <c r="K306" s="31"/>
      <c r="L306" s="43"/>
      <c r="M306" s="43"/>
      <c r="N306" s="43"/>
      <c r="O306" s="73"/>
      <c r="P306" s="61"/>
      <c r="Q306" s="60"/>
      <c r="R306" s="60"/>
      <c r="T306" s="74"/>
      <c r="U306" s="74"/>
      <c r="V306" s="74"/>
    </row>
    <row r="307" spans="1:22" s="32" customFormat="1">
      <c r="A307" s="43"/>
      <c r="B307" s="43"/>
      <c r="C307" s="158"/>
      <c r="D307" s="158"/>
      <c r="E307" s="43"/>
      <c r="F307" s="43"/>
      <c r="G307" s="43"/>
      <c r="H307" s="159"/>
      <c r="I307" s="43"/>
      <c r="J307" s="43"/>
      <c r="K307" s="31"/>
      <c r="L307" s="43"/>
      <c r="M307" s="43"/>
      <c r="N307" s="43"/>
      <c r="O307" s="73"/>
      <c r="P307" s="61"/>
      <c r="Q307" s="60"/>
      <c r="R307" s="60"/>
      <c r="T307" s="74"/>
      <c r="U307" s="74"/>
      <c r="V307" s="74"/>
    </row>
    <row r="308" spans="1:22" s="32" customFormat="1">
      <c r="A308" s="43"/>
      <c r="B308" s="43"/>
      <c r="C308" s="158"/>
      <c r="D308" s="158"/>
      <c r="E308" s="43"/>
      <c r="F308" s="43"/>
      <c r="G308" s="43"/>
      <c r="H308" s="159"/>
      <c r="I308" s="43"/>
      <c r="J308" s="43"/>
      <c r="K308" s="31"/>
      <c r="L308" s="43"/>
      <c r="M308" s="43"/>
      <c r="N308" s="43"/>
      <c r="O308" s="73"/>
      <c r="P308" s="61"/>
      <c r="Q308" s="60"/>
      <c r="R308" s="60"/>
      <c r="T308" s="74"/>
      <c r="U308" s="74"/>
      <c r="V308" s="74"/>
    </row>
    <row r="309" spans="1:22" ht="13.5" thickBot="1">
      <c r="A309" s="160" t="s">
        <v>151</v>
      </c>
      <c r="B309" s="58"/>
      <c r="C309" s="58"/>
      <c r="D309" s="58"/>
      <c r="E309" s="161"/>
      <c r="F309" s="161"/>
      <c r="G309" s="161"/>
      <c r="L309" s="59"/>
      <c r="M309" s="59"/>
      <c r="N309" s="59"/>
      <c r="O309" s="60"/>
      <c r="P309" s="61"/>
      <c r="Q309" s="60"/>
      <c r="R309" s="60"/>
      <c r="T309" s="32"/>
      <c r="U309" s="32"/>
      <c r="V309" s="32"/>
    </row>
    <row r="310" spans="1:22" ht="26.25" customHeight="1" thickBot="1">
      <c r="A310" s="8" t="s">
        <v>2</v>
      </c>
      <c r="B310" s="8" t="s">
        <v>37</v>
      </c>
      <c r="C310" s="8" t="s">
        <v>38</v>
      </c>
      <c r="D310" s="8" t="s">
        <v>39</v>
      </c>
      <c r="E310" s="9" t="s">
        <v>40</v>
      </c>
      <c r="F310" s="9" t="s">
        <v>41</v>
      </c>
      <c r="G310" s="9" t="s">
        <v>42</v>
      </c>
      <c r="I310" s="62" t="s">
        <v>106</v>
      </c>
      <c r="J310" s="62" t="s">
        <v>107</v>
      </c>
      <c r="L310" s="63" t="s">
        <v>108</v>
      </c>
      <c r="M310" s="64" t="s">
        <v>109</v>
      </c>
      <c r="N310" s="65" t="s">
        <v>110</v>
      </c>
      <c r="O310" s="32"/>
      <c r="P310" s="61"/>
      <c r="Q310" s="60"/>
      <c r="R310" s="60"/>
      <c r="T310" s="32"/>
      <c r="U310" s="32"/>
      <c r="V310" s="32"/>
    </row>
    <row r="311" spans="1:22">
      <c r="A311" s="66" t="s">
        <v>14</v>
      </c>
      <c r="B311" s="162" t="s">
        <v>152</v>
      </c>
      <c r="C311" s="67">
        <v>40544</v>
      </c>
      <c r="D311" s="67">
        <v>40552</v>
      </c>
      <c r="E311" s="66">
        <v>64653.840000000018</v>
      </c>
      <c r="F311" s="66">
        <v>52580.630000000005</v>
      </c>
      <c r="G311" s="66">
        <v>39499.445</v>
      </c>
      <c r="I311" s="69">
        <v>38.283000000000001</v>
      </c>
      <c r="J311" s="66">
        <f>+E311+I311</f>
        <v>64692.123000000021</v>
      </c>
      <c r="L311" s="76">
        <v>635.86000000000058</v>
      </c>
      <c r="M311" s="77">
        <v>824.06999999998516</v>
      </c>
      <c r="N311" s="78">
        <v>857.49000000000524</v>
      </c>
      <c r="O311" s="73"/>
      <c r="P311" s="61"/>
      <c r="Q311" s="60"/>
      <c r="R311" s="60"/>
      <c r="T311" s="74"/>
      <c r="U311" s="74"/>
      <c r="V311" s="74"/>
    </row>
    <row r="312" spans="1:22">
      <c r="A312" s="66" t="s">
        <v>14</v>
      </c>
      <c r="B312" s="162" t="s">
        <v>153</v>
      </c>
      <c r="C312" s="67">
        <v>40553</v>
      </c>
      <c r="D312" s="67">
        <v>40601</v>
      </c>
      <c r="E312" s="66">
        <v>61417.75250000001</v>
      </c>
      <c r="F312" s="66">
        <v>50822.820000000007</v>
      </c>
      <c r="G312" s="66">
        <v>39048.095000000001</v>
      </c>
      <c r="I312" s="69">
        <v>38.283000000000001</v>
      </c>
      <c r="J312" s="66">
        <f>+E312+I312</f>
        <v>61456.035500000013</v>
      </c>
      <c r="L312" s="76">
        <v>635.86000000000058</v>
      </c>
      <c r="M312" s="77">
        <v>824.06999999999243</v>
      </c>
      <c r="N312" s="78">
        <v>857.49000000000524</v>
      </c>
      <c r="O312" s="73"/>
      <c r="P312" s="61"/>
      <c r="Q312" s="60"/>
      <c r="R312" s="60"/>
      <c r="T312" s="74"/>
      <c r="U312" s="74"/>
      <c r="V312" s="74"/>
    </row>
    <row r="313" spans="1:22">
      <c r="A313" s="66" t="s">
        <v>14</v>
      </c>
      <c r="B313" s="66" t="s">
        <v>154</v>
      </c>
      <c r="C313" s="67">
        <v>40602</v>
      </c>
      <c r="D313" s="67">
        <v>40724</v>
      </c>
      <c r="E313" s="66">
        <v>64981.655756503438</v>
      </c>
      <c r="F313" s="66">
        <v>52901.514489400848</v>
      </c>
      <c r="G313" s="66">
        <v>39764.933235009419</v>
      </c>
      <c r="H313" s="68"/>
      <c r="I313" s="69">
        <v>38.283000000000001</v>
      </c>
      <c r="J313" s="66">
        <f>+E313+I313</f>
        <v>65019.938756503441</v>
      </c>
      <c r="L313" s="76">
        <v>635.86000000000058</v>
      </c>
      <c r="M313" s="77">
        <v>824.06999999998516</v>
      </c>
      <c r="N313" s="78">
        <v>857.49000000000524</v>
      </c>
      <c r="O313" s="73"/>
      <c r="P313" s="61"/>
      <c r="Q313" s="60"/>
      <c r="R313" s="60"/>
      <c r="T313" s="74"/>
      <c r="U313" s="74"/>
      <c r="V313" s="74"/>
    </row>
    <row r="314" spans="1:22">
      <c r="A314" s="66" t="s">
        <v>14</v>
      </c>
      <c r="B314" s="66" t="s">
        <v>155</v>
      </c>
      <c r="C314" s="67">
        <v>40725</v>
      </c>
      <c r="D314" s="67">
        <v>40837</v>
      </c>
      <c r="E314" s="66">
        <v>61384.956954532274</v>
      </c>
      <c r="F314" s="66">
        <v>52676.114489400825</v>
      </c>
      <c r="G314" s="66">
        <v>39194.310055724141</v>
      </c>
      <c r="H314" s="68"/>
      <c r="I314" s="69">
        <v>8.0916573275111627</v>
      </c>
      <c r="J314" s="66">
        <f>+E314+I314</f>
        <v>61393.048611859784</v>
      </c>
      <c r="L314" s="76">
        <v>655.36013204120104</v>
      </c>
      <c r="M314" s="77">
        <v>852.78013204120111</v>
      </c>
      <c r="N314" s="78">
        <v>887.47013204120117</v>
      </c>
      <c r="O314" s="73"/>
      <c r="P314" s="61"/>
      <c r="Q314" s="60"/>
      <c r="R314" s="60"/>
      <c r="T314" s="74"/>
      <c r="U314" s="74"/>
      <c r="V314" s="74"/>
    </row>
    <row r="315" spans="1:22">
      <c r="A315" s="66" t="s">
        <v>14</v>
      </c>
      <c r="B315" s="66" t="s">
        <v>156</v>
      </c>
      <c r="C315" s="67">
        <v>40838</v>
      </c>
      <c r="D315" s="67">
        <v>40908</v>
      </c>
      <c r="E315" s="66">
        <v>61384.956954532274</v>
      </c>
      <c r="F315" s="66">
        <v>52676.114489400825</v>
      </c>
      <c r="G315" s="66">
        <v>39194.310055724141</v>
      </c>
      <c r="H315" s="68"/>
      <c r="I315" s="69">
        <v>8.0916573275111627</v>
      </c>
      <c r="J315" s="66">
        <f>+E315+I315</f>
        <v>61393.048611859784</v>
      </c>
      <c r="L315" s="76">
        <v>655.36013204120104</v>
      </c>
      <c r="M315" s="77">
        <v>852.78013204120111</v>
      </c>
      <c r="N315" s="78">
        <v>887.47013204120117</v>
      </c>
      <c r="O315" s="73"/>
      <c r="P315" s="61"/>
      <c r="Q315" s="60"/>
      <c r="R315" s="60"/>
      <c r="T315" s="74"/>
      <c r="U315" s="74"/>
      <c r="V315" s="74"/>
    </row>
    <row r="316" spans="1:22">
      <c r="A316" s="79" t="s">
        <v>15</v>
      </c>
      <c r="B316" s="79" t="s">
        <v>152</v>
      </c>
      <c r="C316" s="80">
        <v>40544</v>
      </c>
      <c r="D316" s="80">
        <v>40552</v>
      </c>
      <c r="E316" s="79">
        <v>60245.999999999993</v>
      </c>
      <c r="F316" s="79">
        <v>53422.610000000008</v>
      </c>
      <c r="G316" s="79">
        <v>47422.84</v>
      </c>
      <c r="I316" s="79"/>
      <c r="J316" s="79">
        <f t="shared" ref="J316:J325" si="3">+E316+I316</f>
        <v>60245.999999999993</v>
      </c>
      <c r="L316" s="81">
        <v>2345.5999999999995</v>
      </c>
      <c r="M316" s="79">
        <v>2253.2499999999995</v>
      </c>
      <c r="N316" s="82">
        <v>1771.95</v>
      </c>
      <c r="O316" s="73"/>
      <c r="P316" s="61"/>
      <c r="Q316" s="60"/>
      <c r="R316" s="60"/>
      <c r="T316" s="74"/>
      <c r="U316" s="74"/>
      <c r="V316" s="74"/>
    </row>
    <row r="317" spans="1:22">
      <c r="A317" s="79" t="s">
        <v>15</v>
      </c>
      <c r="B317" s="79" t="s">
        <v>153</v>
      </c>
      <c r="C317" s="80">
        <v>40553</v>
      </c>
      <c r="D317" s="80">
        <v>40601</v>
      </c>
      <c r="E317" s="79">
        <v>59770.919999999991</v>
      </c>
      <c r="F317" s="79">
        <v>53422.610000000008</v>
      </c>
      <c r="G317" s="79">
        <v>47422.84</v>
      </c>
      <c r="I317" s="79"/>
      <c r="J317" s="79">
        <f t="shared" si="3"/>
        <v>59770.919999999991</v>
      </c>
      <c r="L317" s="81">
        <v>2345.5999999999995</v>
      </c>
      <c r="M317" s="79">
        <v>2253.2499999999995</v>
      </c>
      <c r="N317" s="82">
        <v>1771.95</v>
      </c>
      <c r="O317" s="73"/>
      <c r="P317" s="61"/>
      <c r="Q317" s="60"/>
      <c r="R317" s="60"/>
      <c r="T317" s="74"/>
      <c r="U317" s="74"/>
      <c r="V317" s="74"/>
    </row>
    <row r="318" spans="1:22">
      <c r="A318" s="79" t="s">
        <v>15</v>
      </c>
      <c r="B318" s="79" t="s">
        <v>152</v>
      </c>
      <c r="C318" s="80">
        <v>40602</v>
      </c>
      <c r="D318" s="80">
        <v>40724</v>
      </c>
      <c r="E318" s="79">
        <v>60245.999999999993</v>
      </c>
      <c r="F318" s="79">
        <v>53422.610000000008</v>
      </c>
      <c r="G318" s="79">
        <v>47422.84</v>
      </c>
      <c r="H318" s="68"/>
      <c r="I318" s="79"/>
      <c r="J318" s="79">
        <f t="shared" si="3"/>
        <v>60245.999999999993</v>
      </c>
      <c r="L318" s="81">
        <v>2345.5999999999995</v>
      </c>
      <c r="M318" s="79">
        <v>2253.2499999999995</v>
      </c>
      <c r="N318" s="82">
        <v>1771.95</v>
      </c>
      <c r="O318" s="73"/>
      <c r="P318" s="61"/>
      <c r="Q318" s="60"/>
      <c r="R318" s="60"/>
      <c r="T318" s="74"/>
      <c r="U318" s="74"/>
      <c r="V318" s="74"/>
    </row>
    <row r="319" spans="1:22">
      <c r="A319" s="79" t="s">
        <v>15</v>
      </c>
      <c r="B319" s="79" t="s">
        <v>155</v>
      </c>
      <c r="C319" s="80">
        <v>40725</v>
      </c>
      <c r="D319" s="80">
        <v>40837</v>
      </c>
      <c r="E319" s="79">
        <v>59743.71</v>
      </c>
      <c r="F319" s="79">
        <v>53396.030000000006</v>
      </c>
      <c r="G319" s="79">
        <v>47393.37000000001</v>
      </c>
      <c r="H319" s="68"/>
      <c r="I319" s="79"/>
      <c r="J319" s="79">
        <v>59743.71</v>
      </c>
      <c r="L319" s="81">
        <v>2346.1</v>
      </c>
      <c r="M319" s="79">
        <v>2253.75</v>
      </c>
      <c r="N319" s="82">
        <v>1772.3000000000002</v>
      </c>
      <c r="O319" s="73"/>
      <c r="P319" s="61"/>
      <c r="Q319" s="60"/>
      <c r="R319" s="60"/>
      <c r="T319" s="74"/>
      <c r="U319" s="74"/>
      <c r="V319" s="74"/>
    </row>
    <row r="320" spans="1:22">
      <c r="A320" s="79" t="s">
        <v>15</v>
      </c>
      <c r="B320" s="163" t="s">
        <v>156</v>
      </c>
      <c r="C320" s="80">
        <v>40838</v>
      </c>
      <c r="D320" s="80">
        <v>40908</v>
      </c>
      <c r="E320" s="79">
        <v>59743.71</v>
      </c>
      <c r="F320" s="79">
        <v>53396.030000000006</v>
      </c>
      <c r="G320" s="79">
        <v>47393.37000000001</v>
      </c>
      <c r="H320" s="68"/>
      <c r="I320" s="79"/>
      <c r="J320" s="79">
        <v>59743.71</v>
      </c>
      <c r="L320" s="81">
        <v>2346.1</v>
      </c>
      <c r="M320" s="79">
        <v>2253.75</v>
      </c>
      <c r="N320" s="82">
        <v>1772.3000000000002</v>
      </c>
      <c r="O320" s="73"/>
      <c r="P320" s="61"/>
      <c r="Q320" s="60"/>
      <c r="R320" s="60"/>
      <c r="T320" s="74"/>
      <c r="U320" s="74"/>
      <c r="V320" s="74"/>
    </row>
    <row r="321" spans="1:22">
      <c r="A321" s="83" t="s">
        <v>16</v>
      </c>
      <c r="B321" s="83" t="s">
        <v>152</v>
      </c>
      <c r="C321" s="84">
        <v>40544</v>
      </c>
      <c r="D321" s="84">
        <v>40552</v>
      </c>
      <c r="E321" s="83">
        <v>49304.720000000008</v>
      </c>
      <c r="F321" s="83">
        <v>44433.93</v>
      </c>
      <c r="G321" s="83">
        <v>38600.290000000008</v>
      </c>
      <c r="I321" s="85">
        <v>18.930120000000002</v>
      </c>
      <c r="J321" s="83">
        <f t="shared" si="3"/>
        <v>49323.650120000006</v>
      </c>
      <c r="L321" s="86">
        <v>1682.99</v>
      </c>
      <c r="M321" s="83">
        <v>1603.4899999999998</v>
      </c>
      <c r="N321" s="87">
        <v>1521.2299999999996</v>
      </c>
      <c r="O321" s="73"/>
      <c r="P321" s="61"/>
      <c r="Q321" s="60"/>
      <c r="R321" s="60"/>
      <c r="T321" s="74"/>
      <c r="U321" s="74"/>
      <c r="V321" s="74"/>
    </row>
    <row r="322" spans="1:22">
      <c r="A322" s="83" t="s">
        <v>16</v>
      </c>
      <c r="B322" s="83" t="s">
        <v>153</v>
      </c>
      <c r="C322" s="84">
        <v>40553</v>
      </c>
      <c r="D322" s="84">
        <v>40601</v>
      </c>
      <c r="E322" s="83">
        <v>49001.640000000007</v>
      </c>
      <c r="F322" s="83">
        <v>44433.93</v>
      </c>
      <c r="G322" s="83">
        <v>38600.290000000008</v>
      </c>
      <c r="I322" s="85">
        <v>18.930120000000002</v>
      </c>
      <c r="J322" s="83">
        <f t="shared" si="3"/>
        <v>49020.570120000004</v>
      </c>
      <c r="L322" s="86">
        <v>1682.99</v>
      </c>
      <c r="M322" s="83">
        <v>1603.4899999999998</v>
      </c>
      <c r="N322" s="87">
        <v>1521.2299999999996</v>
      </c>
      <c r="O322" s="73"/>
      <c r="P322" s="61"/>
      <c r="Q322" s="60"/>
      <c r="R322" s="60"/>
      <c r="T322" s="74"/>
      <c r="U322" s="74"/>
      <c r="V322" s="74"/>
    </row>
    <row r="323" spans="1:22">
      <c r="A323" s="83" t="s">
        <v>16</v>
      </c>
      <c r="B323" s="83" t="s">
        <v>152</v>
      </c>
      <c r="C323" s="84">
        <v>40602</v>
      </c>
      <c r="D323" s="84">
        <v>40724</v>
      </c>
      <c r="E323" s="83">
        <v>49304.720000000008</v>
      </c>
      <c r="F323" s="83">
        <v>44433.93</v>
      </c>
      <c r="G323" s="83">
        <v>38600.290000000008</v>
      </c>
      <c r="H323" s="68"/>
      <c r="I323" s="85">
        <v>18.930120000000002</v>
      </c>
      <c r="J323" s="83">
        <f t="shared" si="3"/>
        <v>49323.650120000006</v>
      </c>
      <c r="L323" s="86">
        <v>1682.99</v>
      </c>
      <c r="M323" s="83">
        <v>1603.4899999999998</v>
      </c>
      <c r="N323" s="87">
        <v>1521.2299999999996</v>
      </c>
      <c r="O323" s="73"/>
      <c r="P323" s="61"/>
      <c r="Q323" s="60"/>
      <c r="R323" s="60"/>
      <c r="T323" s="74"/>
      <c r="U323" s="74"/>
      <c r="V323" s="74"/>
    </row>
    <row r="324" spans="1:22">
      <c r="A324" s="83" t="s">
        <v>16</v>
      </c>
      <c r="B324" s="83" t="s">
        <v>155</v>
      </c>
      <c r="C324" s="84">
        <v>40725</v>
      </c>
      <c r="D324" s="84">
        <v>40760</v>
      </c>
      <c r="E324" s="83">
        <v>51747.040000000023</v>
      </c>
      <c r="F324" s="83">
        <v>45675.94</v>
      </c>
      <c r="G324" s="83">
        <v>39772.97</v>
      </c>
      <c r="H324" s="68"/>
      <c r="I324" s="85">
        <v>16.892000000000003</v>
      </c>
      <c r="J324" s="83">
        <f t="shared" si="3"/>
        <v>51763.932000000023</v>
      </c>
      <c r="L324" s="86">
        <v>1778.3994444444447</v>
      </c>
      <c r="M324" s="83">
        <v>1789.1200000000003</v>
      </c>
      <c r="N324" s="87">
        <v>1611.9399999999998</v>
      </c>
      <c r="O324" s="73"/>
      <c r="P324" s="61"/>
      <c r="Q324" s="60"/>
      <c r="R324" s="60"/>
      <c r="T324" s="74"/>
      <c r="U324" s="74"/>
      <c r="V324" s="74"/>
    </row>
    <row r="325" spans="1:22">
      <c r="A325" s="83" t="s">
        <v>16</v>
      </c>
      <c r="B325" s="83" t="s">
        <v>156</v>
      </c>
      <c r="C325" s="84">
        <v>40761</v>
      </c>
      <c r="D325" s="84">
        <v>40838</v>
      </c>
      <c r="E325" s="83">
        <v>51975.99000000002</v>
      </c>
      <c r="F325" s="83">
        <v>45894.899999999994</v>
      </c>
      <c r="G325" s="83">
        <v>39973.53</v>
      </c>
      <c r="H325" s="68"/>
      <c r="I325" s="85">
        <v>16.892000000000003</v>
      </c>
      <c r="J325" s="83">
        <f t="shared" si="3"/>
        <v>51992.88200000002</v>
      </c>
      <c r="L325" s="86">
        <v>1780.2394444444446</v>
      </c>
      <c r="M325" s="83">
        <v>1792.8000000000004</v>
      </c>
      <c r="N325" s="87">
        <v>1613.7799999999997</v>
      </c>
      <c r="O325" s="73"/>
      <c r="P325" s="61"/>
      <c r="Q325" s="60"/>
      <c r="R325" s="60"/>
      <c r="T325" s="74"/>
      <c r="U325" s="74"/>
      <c r="V325" s="74"/>
    </row>
    <row r="326" spans="1:22">
      <c r="A326" s="83" t="s">
        <v>16</v>
      </c>
      <c r="B326" s="83" t="s">
        <v>157</v>
      </c>
      <c r="C326" s="84">
        <v>40839</v>
      </c>
      <c r="D326" s="84">
        <v>40908</v>
      </c>
      <c r="E326" s="83">
        <v>51975.99000000002</v>
      </c>
      <c r="F326" s="83">
        <v>45894.899999999994</v>
      </c>
      <c r="G326" s="83">
        <v>39973.53</v>
      </c>
      <c r="H326" s="68"/>
      <c r="I326" s="85">
        <v>16.892000000000003</v>
      </c>
      <c r="J326" s="83">
        <f>+E326+I326</f>
        <v>51992.88200000002</v>
      </c>
      <c r="L326" s="86">
        <v>1780.2394444444446</v>
      </c>
      <c r="M326" s="83">
        <v>1792.8000000000004</v>
      </c>
      <c r="N326" s="87">
        <v>1613.7799999999997</v>
      </c>
      <c r="O326" s="73"/>
      <c r="P326" s="61"/>
      <c r="Q326" s="60"/>
      <c r="R326" s="60"/>
      <c r="T326" s="74"/>
      <c r="U326" s="74"/>
      <c r="V326" s="74"/>
    </row>
    <row r="327" spans="1:22">
      <c r="A327" s="88" t="s">
        <v>17</v>
      </c>
      <c r="B327" s="88" t="s">
        <v>152</v>
      </c>
      <c r="C327" s="89">
        <v>40544</v>
      </c>
      <c r="D327" s="89">
        <v>40552</v>
      </c>
      <c r="E327" s="88">
        <v>91218.079999999987</v>
      </c>
      <c r="F327" s="88">
        <v>83546.51999999999</v>
      </c>
      <c r="G327" s="88">
        <v>67862.020000000019</v>
      </c>
      <c r="I327" s="88"/>
      <c r="J327" s="88">
        <f t="shared" ref="J327:J390" si="4">+E327+I327</f>
        <v>91218.079999999987</v>
      </c>
      <c r="L327" s="90">
        <v>3069.4666666666676</v>
      </c>
      <c r="M327" s="88">
        <v>2751.8200000000015</v>
      </c>
      <c r="N327" s="91">
        <v>2066.6600000000008</v>
      </c>
      <c r="O327" s="73"/>
      <c r="P327" s="61"/>
      <c r="Q327" s="60"/>
      <c r="R327" s="60"/>
      <c r="T327" s="74"/>
      <c r="U327" s="74"/>
      <c r="V327" s="74"/>
    </row>
    <row r="328" spans="1:22">
      <c r="A328" s="88" t="s">
        <v>17</v>
      </c>
      <c r="B328" s="164" t="s">
        <v>153</v>
      </c>
      <c r="C328" s="89">
        <v>40553</v>
      </c>
      <c r="D328" s="89">
        <v>40601</v>
      </c>
      <c r="E328" s="88">
        <v>88154.069999999992</v>
      </c>
      <c r="F328" s="88">
        <v>81985.52</v>
      </c>
      <c r="G328" s="88">
        <v>67862.020000000019</v>
      </c>
      <c r="I328" s="88"/>
      <c r="J328" s="88">
        <f t="shared" si="4"/>
        <v>88154.069999999992</v>
      </c>
      <c r="L328" s="90">
        <v>3069.4666666666676</v>
      </c>
      <c r="M328" s="88">
        <v>2751.8200000000015</v>
      </c>
      <c r="N328" s="91">
        <v>2066.6600000000008</v>
      </c>
      <c r="O328" s="73"/>
      <c r="P328" s="61"/>
      <c r="Q328" s="60"/>
      <c r="R328" s="60"/>
      <c r="T328" s="74"/>
      <c r="U328" s="74"/>
      <c r="V328" s="74"/>
    </row>
    <row r="329" spans="1:22">
      <c r="A329" s="88" t="s">
        <v>17</v>
      </c>
      <c r="B329" s="88" t="s">
        <v>152</v>
      </c>
      <c r="C329" s="89">
        <v>40602</v>
      </c>
      <c r="D329" s="89">
        <v>40724</v>
      </c>
      <c r="E329" s="88">
        <v>91218.079999999987</v>
      </c>
      <c r="F329" s="88">
        <v>83546.51999999999</v>
      </c>
      <c r="G329" s="88">
        <v>67862.020000000019</v>
      </c>
      <c r="H329" s="68"/>
      <c r="I329" s="88"/>
      <c r="J329" s="88">
        <f t="shared" si="4"/>
        <v>91218.079999999987</v>
      </c>
      <c r="L329" s="90">
        <v>3069.4666666666676</v>
      </c>
      <c r="M329" s="88">
        <v>2751.8200000000015</v>
      </c>
      <c r="N329" s="91">
        <v>2066.6600000000008</v>
      </c>
      <c r="O329" s="73"/>
      <c r="P329" s="61"/>
      <c r="Q329" s="60"/>
      <c r="R329" s="60"/>
      <c r="T329" s="74"/>
      <c r="U329" s="74"/>
      <c r="V329" s="74"/>
    </row>
    <row r="330" spans="1:22">
      <c r="A330" s="88" t="s">
        <v>17</v>
      </c>
      <c r="B330" s="88" t="s">
        <v>155</v>
      </c>
      <c r="C330" s="89">
        <v>40725</v>
      </c>
      <c r="D330" s="89">
        <v>40760</v>
      </c>
      <c r="E330" s="88">
        <v>91633.81</v>
      </c>
      <c r="F330" s="88">
        <v>82668.609999999986</v>
      </c>
      <c r="G330" s="88">
        <v>67254.090000000026</v>
      </c>
      <c r="H330" s="68"/>
      <c r="I330" s="88"/>
      <c r="J330" s="88">
        <f t="shared" si="4"/>
        <v>91633.81</v>
      </c>
      <c r="L330" s="90">
        <v>3005.7955555555563</v>
      </c>
      <c r="M330" s="88">
        <v>2841.1650000000009</v>
      </c>
      <c r="N330" s="91">
        <v>2191.9400000000005</v>
      </c>
      <c r="O330" s="73"/>
      <c r="P330" s="61"/>
      <c r="Q330" s="60"/>
      <c r="R330" s="60"/>
      <c r="T330" s="74"/>
      <c r="U330" s="74"/>
      <c r="V330" s="74"/>
    </row>
    <row r="331" spans="1:22">
      <c r="A331" s="88" t="s">
        <v>17</v>
      </c>
      <c r="B331" s="88" t="s">
        <v>156</v>
      </c>
      <c r="C331" s="89">
        <v>40761</v>
      </c>
      <c r="D331" s="89">
        <v>40837</v>
      </c>
      <c r="E331" s="88">
        <v>91660.349999999991</v>
      </c>
      <c r="F331" s="88">
        <v>82668.609999999986</v>
      </c>
      <c r="G331" s="88">
        <v>67254.090000000026</v>
      </c>
      <c r="H331" s="68"/>
      <c r="I331" s="88"/>
      <c r="J331" s="88">
        <f t="shared" si="4"/>
        <v>91660.349999999991</v>
      </c>
      <c r="L331" s="90">
        <v>2936.4500000000003</v>
      </c>
      <c r="M331" s="88">
        <v>2841.1650000000009</v>
      </c>
      <c r="N331" s="91">
        <v>2191.9400000000005</v>
      </c>
      <c r="O331" s="73"/>
      <c r="P331" s="61"/>
      <c r="Q331" s="60"/>
      <c r="R331" s="60"/>
      <c r="T331" s="74"/>
      <c r="U331" s="74"/>
      <c r="V331" s="74"/>
    </row>
    <row r="332" spans="1:22">
      <c r="A332" s="88" t="s">
        <v>17</v>
      </c>
      <c r="B332" s="88" t="s">
        <v>157</v>
      </c>
      <c r="C332" s="89">
        <v>40838</v>
      </c>
      <c r="D332" s="89">
        <v>40908</v>
      </c>
      <c r="E332" s="88">
        <v>91660.349999999991</v>
      </c>
      <c r="F332" s="88">
        <v>82668.609999999986</v>
      </c>
      <c r="G332" s="88">
        <v>67254.090000000026</v>
      </c>
      <c r="H332" s="68"/>
      <c r="I332" s="88"/>
      <c r="J332" s="88">
        <f t="shared" si="4"/>
        <v>91660.349999999991</v>
      </c>
      <c r="L332" s="90">
        <v>2936.4500000000003</v>
      </c>
      <c r="M332" s="88">
        <v>2841.1650000000009</v>
      </c>
      <c r="N332" s="91">
        <v>2191.9400000000005</v>
      </c>
      <c r="O332" s="73"/>
      <c r="P332" s="61"/>
      <c r="Q332" s="60"/>
      <c r="R332" s="60"/>
      <c r="T332" s="74"/>
      <c r="U332" s="74"/>
      <c r="V332" s="74"/>
    </row>
    <row r="333" spans="1:22">
      <c r="A333" s="93" t="s">
        <v>18</v>
      </c>
      <c r="B333" s="98" t="s">
        <v>115</v>
      </c>
      <c r="C333" s="94">
        <v>40544</v>
      </c>
      <c r="D333" s="94">
        <v>40552</v>
      </c>
      <c r="E333" s="93">
        <v>66158.309500000003</v>
      </c>
      <c r="F333" s="93">
        <v>57505.472000000016</v>
      </c>
      <c r="G333" s="93">
        <v>50779.514000000003</v>
      </c>
      <c r="I333" s="93"/>
      <c r="J333" s="93">
        <f t="shared" si="4"/>
        <v>66158.309500000003</v>
      </c>
      <c r="L333" s="95">
        <v>2010.0061111111136</v>
      </c>
      <c r="M333" s="93">
        <v>2132.2250000000204</v>
      </c>
      <c r="N333" s="96">
        <v>1626.6620000000039</v>
      </c>
      <c r="P333" s="61"/>
      <c r="Q333" s="60"/>
      <c r="R333" s="60"/>
      <c r="T333" s="74"/>
      <c r="U333" s="74"/>
      <c r="V333" s="74"/>
    </row>
    <row r="334" spans="1:22">
      <c r="A334" s="93" t="s">
        <v>18</v>
      </c>
      <c r="B334" s="98" t="s">
        <v>116</v>
      </c>
      <c r="C334" s="94">
        <v>40553</v>
      </c>
      <c r="D334" s="94">
        <v>40601</v>
      </c>
      <c r="E334" s="93">
        <v>63085.247500000005</v>
      </c>
      <c r="F334" s="93">
        <v>56234.807000000023</v>
      </c>
      <c r="G334" s="93">
        <v>49816.889000000003</v>
      </c>
      <c r="I334" s="93"/>
      <c r="J334" s="93">
        <f t="shared" si="4"/>
        <v>63085.247500000005</v>
      </c>
      <c r="L334" s="95">
        <v>1960.3861111111255</v>
      </c>
      <c r="M334" s="93">
        <v>2082.6050000000323</v>
      </c>
      <c r="N334" s="96">
        <v>1585.3119999999981</v>
      </c>
      <c r="P334" s="61"/>
      <c r="Q334" s="60"/>
      <c r="R334" s="60"/>
      <c r="T334" s="74"/>
      <c r="U334" s="74"/>
      <c r="V334" s="74"/>
    </row>
    <row r="335" spans="1:22">
      <c r="A335" s="93" t="s">
        <v>18</v>
      </c>
      <c r="B335" s="98" t="s">
        <v>115</v>
      </c>
      <c r="C335" s="94">
        <v>40602</v>
      </c>
      <c r="D335" s="94">
        <v>40602</v>
      </c>
      <c r="E335" s="93">
        <v>66158.309500000003</v>
      </c>
      <c r="F335" s="93">
        <v>57505.472000000016</v>
      </c>
      <c r="G335" s="93">
        <v>50779.514000000003</v>
      </c>
      <c r="I335" s="93"/>
      <c r="J335" s="93">
        <f t="shared" si="4"/>
        <v>66158.309500000003</v>
      </c>
      <c r="L335" s="95">
        <v>2010.0061111111136</v>
      </c>
      <c r="M335" s="93">
        <v>2132.2250000000204</v>
      </c>
      <c r="N335" s="96">
        <v>1626.6620000000039</v>
      </c>
      <c r="P335" s="61"/>
      <c r="Q335" s="60"/>
      <c r="R335" s="60"/>
      <c r="T335" s="74"/>
      <c r="U335" s="74"/>
      <c r="V335" s="74"/>
    </row>
    <row r="336" spans="1:22">
      <c r="A336" s="93" t="s">
        <v>18</v>
      </c>
      <c r="B336" s="93" t="s">
        <v>158</v>
      </c>
      <c r="C336" s="94">
        <v>40603</v>
      </c>
      <c r="D336" s="94">
        <v>40724</v>
      </c>
      <c r="E336" s="93">
        <v>66175.331999999995</v>
      </c>
      <c r="F336" s="93">
        <v>57489.950999999994</v>
      </c>
      <c r="G336" s="93">
        <v>50783.088999999993</v>
      </c>
      <c r="H336" s="68"/>
      <c r="I336" s="93"/>
      <c r="J336" s="93">
        <f t="shared" si="4"/>
        <v>66175.331999999995</v>
      </c>
      <c r="L336" s="95">
        <v>1939.3149999999998</v>
      </c>
      <c r="M336" s="93">
        <v>2124.3549999999996</v>
      </c>
      <c r="N336" s="96">
        <v>1618.5019999999997</v>
      </c>
      <c r="P336" s="61"/>
      <c r="Q336" s="60"/>
      <c r="R336" s="60"/>
      <c r="T336" s="74"/>
      <c r="U336" s="74"/>
      <c r="V336" s="74"/>
    </row>
    <row r="337" spans="1:22">
      <c r="A337" s="93" t="s">
        <v>18</v>
      </c>
      <c r="B337" s="93" t="s">
        <v>159</v>
      </c>
      <c r="C337" s="94">
        <v>40725</v>
      </c>
      <c r="D337" s="94">
        <v>40837</v>
      </c>
      <c r="E337" s="93">
        <v>65518.03942999999</v>
      </c>
      <c r="F337" s="93">
        <v>56759.330059999993</v>
      </c>
      <c r="G337" s="93">
        <v>50588.189799999993</v>
      </c>
      <c r="H337" s="68"/>
      <c r="I337" s="93"/>
      <c r="J337" s="93">
        <f t="shared" si="4"/>
        <v>65518.03942999999</v>
      </c>
      <c r="L337" s="95">
        <v>2279.0194888888882</v>
      </c>
      <c r="M337" s="93">
        <v>2464.1194888888881</v>
      </c>
      <c r="N337" s="96">
        <v>1957.0153688888884</v>
      </c>
      <c r="P337" s="61"/>
      <c r="Q337" s="60"/>
      <c r="R337" s="60"/>
      <c r="T337" s="74"/>
      <c r="U337" s="74"/>
      <c r="V337" s="74"/>
    </row>
    <row r="338" spans="1:22">
      <c r="A338" s="93" t="s">
        <v>18</v>
      </c>
      <c r="B338" s="93" t="s">
        <v>160</v>
      </c>
      <c r="C338" s="94">
        <v>40838</v>
      </c>
      <c r="D338" s="94">
        <v>40908</v>
      </c>
      <c r="E338" s="93">
        <v>65518.03942999999</v>
      </c>
      <c r="F338" s="93">
        <v>56759.330059999993</v>
      </c>
      <c r="G338" s="93">
        <v>50588.189799999993</v>
      </c>
      <c r="H338" s="68"/>
      <c r="I338" s="93"/>
      <c r="J338" s="93">
        <f t="shared" si="4"/>
        <v>65518.03942999999</v>
      </c>
      <c r="L338" s="95">
        <v>2279.0194888888882</v>
      </c>
      <c r="M338" s="93">
        <v>2464.1194888888881</v>
      </c>
      <c r="N338" s="96">
        <v>1957.0153688888884</v>
      </c>
      <c r="P338" s="61"/>
      <c r="Q338" s="60"/>
      <c r="R338" s="60"/>
      <c r="T338" s="74"/>
      <c r="U338" s="74"/>
      <c r="V338" s="74"/>
    </row>
    <row r="339" spans="1:22">
      <c r="A339" s="42" t="s">
        <v>19</v>
      </c>
      <c r="B339" s="42" t="s">
        <v>152</v>
      </c>
      <c r="C339" s="99">
        <v>40544</v>
      </c>
      <c r="D339" s="99">
        <v>40552</v>
      </c>
      <c r="E339" s="42">
        <v>91228.58</v>
      </c>
      <c r="F339" s="42">
        <v>78744.64999999998</v>
      </c>
      <c r="G339" s="42">
        <v>66745.09</v>
      </c>
      <c r="H339" s="165"/>
      <c r="I339" s="42"/>
      <c r="J339" s="42">
        <f t="shared" si="4"/>
        <v>91228.58</v>
      </c>
      <c r="L339" s="100">
        <v>3203.1777777777775</v>
      </c>
      <c r="M339" s="42">
        <v>3220.7211111111119</v>
      </c>
      <c r="N339" s="101">
        <v>2401.9</v>
      </c>
      <c r="P339" s="61"/>
      <c r="Q339" s="60"/>
      <c r="R339" s="60"/>
      <c r="T339" s="74"/>
      <c r="U339" s="74"/>
      <c r="V339" s="74"/>
    </row>
    <row r="340" spans="1:22">
      <c r="A340" s="42" t="s">
        <v>19</v>
      </c>
      <c r="B340" s="42" t="s">
        <v>153</v>
      </c>
      <c r="C340" s="99">
        <v>40553</v>
      </c>
      <c r="D340" s="99">
        <v>40576</v>
      </c>
      <c r="E340" s="42">
        <v>86130.38</v>
      </c>
      <c r="F340" s="42">
        <v>76575.589999999982</v>
      </c>
      <c r="G340" s="42">
        <v>65358.729999999989</v>
      </c>
      <c r="I340" s="42"/>
      <c r="J340" s="42">
        <f t="shared" si="4"/>
        <v>86130.38</v>
      </c>
      <c r="L340" s="100">
        <v>3203.1777777777775</v>
      </c>
      <c r="M340" s="42">
        <v>3220.7211111111119</v>
      </c>
      <c r="N340" s="101">
        <v>2401.9</v>
      </c>
      <c r="P340" s="61"/>
      <c r="Q340" s="60"/>
      <c r="R340" s="60"/>
      <c r="T340" s="74"/>
      <c r="U340" s="74"/>
      <c r="V340" s="74"/>
    </row>
    <row r="341" spans="1:22">
      <c r="A341" s="42" t="s">
        <v>19</v>
      </c>
      <c r="B341" s="42" t="s">
        <v>161</v>
      </c>
      <c r="C341" s="99">
        <v>40577</v>
      </c>
      <c r="D341" s="99">
        <v>40601</v>
      </c>
      <c r="E341" s="42">
        <v>87313.383094863573</v>
      </c>
      <c r="F341" s="42">
        <v>76346.475335430951</v>
      </c>
      <c r="G341" s="42">
        <v>64161.482268344735</v>
      </c>
      <c r="H341" s="68"/>
      <c r="I341" s="42"/>
      <c r="J341" s="42">
        <f t="shared" si="4"/>
        <v>87313.383094863573</v>
      </c>
      <c r="L341" s="100">
        <v>3115.1297798753944</v>
      </c>
      <c r="M341" s="42">
        <v>3063.3031132087272</v>
      </c>
      <c r="N341" s="101">
        <v>2323.2056016780934</v>
      </c>
      <c r="P341" s="61"/>
      <c r="Q341" s="60"/>
      <c r="R341" s="60"/>
      <c r="T341" s="74"/>
      <c r="U341" s="74"/>
      <c r="V341" s="74"/>
    </row>
    <row r="342" spans="1:22">
      <c r="A342" s="42" t="s">
        <v>19</v>
      </c>
      <c r="B342" s="42" t="s">
        <v>154</v>
      </c>
      <c r="C342" s="99">
        <v>40602</v>
      </c>
      <c r="D342" s="99">
        <v>40671</v>
      </c>
      <c r="E342" s="42">
        <v>92098.13867496785</v>
      </c>
      <c r="F342" s="42">
        <v>78079.425335430962</v>
      </c>
      <c r="G342" s="42">
        <v>65414.422268344737</v>
      </c>
      <c r="H342" s="68"/>
      <c r="I342" s="42"/>
      <c r="J342" s="42">
        <f t="shared" si="4"/>
        <v>92098.13867496785</v>
      </c>
      <c r="L342" s="100">
        <v>3115.1297798753944</v>
      </c>
      <c r="M342" s="42">
        <v>3063.3031132087272</v>
      </c>
      <c r="N342" s="101">
        <v>2323.2056016780934</v>
      </c>
      <c r="P342" s="61"/>
      <c r="Q342" s="60"/>
      <c r="R342" s="60"/>
      <c r="T342" s="74"/>
      <c r="U342" s="74"/>
      <c r="V342" s="74"/>
    </row>
    <row r="343" spans="1:22">
      <c r="A343" s="42" t="s">
        <v>19</v>
      </c>
      <c r="B343" s="42" t="s">
        <v>162</v>
      </c>
      <c r="C343" s="99">
        <v>40672</v>
      </c>
      <c r="D343" s="99">
        <v>40691</v>
      </c>
      <c r="E343" s="42">
        <v>92211.184396646684</v>
      </c>
      <c r="F343" s="42">
        <v>78080.583851875097</v>
      </c>
      <c r="G343" s="42">
        <v>65414.893976680658</v>
      </c>
      <c r="H343" s="68"/>
      <c r="I343" s="42"/>
      <c r="J343" s="42">
        <f t="shared" si="4"/>
        <v>92211.184396646684</v>
      </c>
      <c r="L343" s="100">
        <v>3105.4279798476437</v>
      </c>
      <c r="M343" s="42">
        <v>3053.5831144896492</v>
      </c>
      <c r="N343" s="101">
        <v>2315.0896027028307</v>
      </c>
      <c r="P343" s="61"/>
      <c r="Q343" s="60"/>
      <c r="R343" s="60"/>
      <c r="T343" s="74"/>
      <c r="U343" s="74"/>
      <c r="V343" s="74"/>
    </row>
    <row r="344" spans="1:22">
      <c r="A344" s="42" t="s">
        <v>19</v>
      </c>
      <c r="B344" s="42" t="s">
        <v>163</v>
      </c>
      <c r="C344" s="99">
        <v>40692</v>
      </c>
      <c r="D344" s="99">
        <v>40724</v>
      </c>
      <c r="E344" s="42">
        <v>92200.594396646658</v>
      </c>
      <c r="F344" s="42">
        <v>78099.183851875103</v>
      </c>
      <c r="G344" s="42">
        <v>65434.093976680648</v>
      </c>
      <c r="H344" s="68"/>
      <c r="I344" s="42"/>
      <c r="J344" s="42">
        <f t="shared" si="4"/>
        <v>92200.594396646658</v>
      </c>
      <c r="L344" s="100">
        <v>3106.0779798476437</v>
      </c>
      <c r="M344" s="42">
        <v>3054.2331144896502</v>
      </c>
      <c r="N344" s="101">
        <v>2316.4396027028311</v>
      </c>
      <c r="P344" s="61"/>
      <c r="Q344" s="60"/>
      <c r="R344" s="60"/>
      <c r="T344" s="74"/>
      <c r="U344" s="74"/>
      <c r="V344" s="74"/>
    </row>
    <row r="345" spans="1:22">
      <c r="A345" s="42" t="s">
        <v>19</v>
      </c>
      <c r="B345" s="42" t="s">
        <v>155</v>
      </c>
      <c r="C345" s="99">
        <v>40725</v>
      </c>
      <c r="D345" s="99">
        <v>40838</v>
      </c>
      <c r="E345" s="42">
        <v>91254.338059354151</v>
      </c>
      <c r="F345" s="42">
        <v>78109.379057214828</v>
      </c>
      <c r="G345" s="42">
        <v>65442.589981130412</v>
      </c>
      <c r="H345" s="68"/>
      <c r="I345" s="42"/>
      <c r="J345" s="42">
        <f t="shared" si="4"/>
        <v>91254.338059354151</v>
      </c>
      <c r="L345" s="100">
        <v>3116.2731851873586</v>
      </c>
      <c r="M345" s="42">
        <v>3064.4283198293651</v>
      </c>
      <c r="N345" s="101">
        <v>2324.9356071525935</v>
      </c>
      <c r="P345" s="61"/>
      <c r="Q345" s="60"/>
      <c r="R345" s="60"/>
      <c r="T345" s="74"/>
      <c r="U345" s="74"/>
      <c r="V345" s="74"/>
    </row>
    <row r="346" spans="1:22">
      <c r="A346" s="42" t="s">
        <v>19</v>
      </c>
      <c r="B346" s="42" t="s">
        <v>156</v>
      </c>
      <c r="C346" s="99">
        <v>40839</v>
      </c>
      <c r="D346" s="99">
        <v>40874</v>
      </c>
      <c r="E346" s="42">
        <v>91254.338059354151</v>
      </c>
      <c r="F346" s="42">
        <v>78109.379057214828</v>
      </c>
      <c r="G346" s="42">
        <v>65442.589981130412</v>
      </c>
      <c r="H346" s="68"/>
      <c r="I346" s="42"/>
      <c r="J346" s="42">
        <f t="shared" si="4"/>
        <v>91254.338059354151</v>
      </c>
      <c r="L346" s="100">
        <v>3116.2731851873586</v>
      </c>
      <c r="M346" s="42">
        <v>3064.4283198293651</v>
      </c>
      <c r="N346" s="101">
        <v>2324.9356071525935</v>
      </c>
      <c r="P346" s="61"/>
      <c r="Q346" s="60"/>
      <c r="R346" s="60"/>
      <c r="T346" s="74"/>
      <c r="U346" s="74"/>
      <c r="V346" s="74"/>
    </row>
    <row r="347" spans="1:22">
      <c r="A347" s="42" t="s">
        <v>19</v>
      </c>
      <c r="B347" s="42" t="s">
        <v>157</v>
      </c>
      <c r="C347" s="99">
        <v>40875</v>
      </c>
      <c r="D347" s="99">
        <v>40908</v>
      </c>
      <c r="E347" s="42">
        <v>91012.035328547936</v>
      </c>
      <c r="F347" s="42">
        <v>78238.937521706597</v>
      </c>
      <c r="G347" s="42">
        <v>65542.204912545858</v>
      </c>
      <c r="H347" s="68"/>
      <c r="I347" s="42"/>
      <c r="J347" s="42">
        <f t="shared" si="4"/>
        <v>91012.035328547936</v>
      </c>
      <c r="L347" s="100">
        <v>3122.3694274569134</v>
      </c>
      <c r="M347" s="42">
        <v>3070.5045620989204</v>
      </c>
      <c r="N347" s="101">
        <v>2329.8283163458032</v>
      </c>
      <c r="P347" s="61"/>
      <c r="Q347" s="60"/>
      <c r="R347" s="60"/>
      <c r="T347" s="74"/>
      <c r="U347" s="74"/>
      <c r="V347" s="74"/>
    </row>
    <row r="348" spans="1:22">
      <c r="A348" s="102" t="s">
        <v>20</v>
      </c>
      <c r="B348" s="102" t="s">
        <v>152</v>
      </c>
      <c r="C348" s="103">
        <v>40544</v>
      </c>
      <c r="D348" s="103">
        <v>40552</v>
      </c>
      <c r="E348" s="102">
        <v>70778.13</v>
      </c>
      <c r="F348" s="102">
        <v>59416.759999999995</v>
      </c>
      <c r="G348" s="102">
        <v>50823.930000000015</v>
      </c>
      <c r="I348" s="102"/>
      <c r="J348" s="102">
        <f t="shared" si="4"/>
        <v>70778.13</v>
      </c>
      <c r="L348" s="104">
        <v>2882.3766666666675</v>
      </c>
      <c r="M348" s="102">
        <v>2804.5466666666675</v>
      </c>
      <c r="N348" s="105">
        <v>2426.8466666666673</v>
      </c>
      <c r="P348" s="61"/>
      <c r="Q348" s="60"/>
      <c r="R348" s="60"/>
      <c r="T348" s="74"/>
      <c r="U348" s="74"/>
      <c r="V348" s="74"/>
    </row>
    <row r="349" spans="1:22">
      <c r="A349" s="102" t="s">
        <v>20</v>
      </c>
      <c r="B349" s="102" t="s">
        <v>153</v>
      </c>
      <c r="C349" s="103">
        <v>40553</v>
      </c>
      <c r="D349" s="103">
        <v>40576</v>
      </c>
      <c r="E349" s="102">
        <v>69302.41</v>
      </c>
      <c r="F349" s="102">
        <v>59416.759999999995</v>
      </c>
      <c r="G349" s="102">
        <v>50823.930000000015</v>
      </c>
      <c r="I349" s="102"/>
      <c r="J349" s="102">
        <f t="shared" si="4"/>
        <v>69302.41</v>
      </c>
      <c r="L349" s="104">
        <v>2882.3766666666675</v>
      </c>
      <c r="M349" s="102">
        <v>2804.5466666666675</v>
      </c>
      <c r="N349" s="105">
        <v>2426.8466666666673</v>
      </c>
      <c r="P349" s="61"/>
      <c r="Q349" s="60"/>
      <c r="R349" s="60"/>
      <c r="T349" s="74"/>
      <c r="U349" s="74"/>
      <c r="V349" s="74"/>
    </row>
    <row r="350" spans="1:22">
      <c r="A350" s="102" t="s">
        <v>20</v>
      </c>
      <c r="B350" s="102" t="s">
        <v>161</v>
      </c>
      <c r="C350" s="103">
        <v>40577</v>
      </c>
      <c r="D350" s="103">
        <v>40601</v>
      </c>
      <c r="E350" s="102">
        <v>69367.749836000003</v>
      </c>
      <c r="F350" s="102">
        <v>58435.601903999988</v>
      </c>
      <c r="G350" s="102">
        <v>49574.38747400001</v>
      </c>
      <c r="H350" s="68"/>
      <c r="I350" s="102"/>
      <c r="J350" s="102">
        <f t="shared" si="4"/>
        <v>69367.749836000003</v>
      </c>
      <c r="L350" s="104">
        <v>2881.1349006666674</v>
      </c>
      <c r="M350" s="102">
        <v>2730.8094666666675</v>
      </c>
      <c r="N350" s="105">
        <v>2353.3437146666661</v>
      </c>
      <c r="P350" s="61"/>
      <c r="Q350" s="60"/>
      <c r="R350" s="60"/>
      <c r="T350" s="74"/>
      <c r="U350" s="74"/>
      <c r="V350" s="74"/>
    </row>
    <row r="351" spans="1:22">
      <c r="A351" s="102" t="s">
        <v>20</v>
      </c>
      <c r="B351" s="102" t="s">
        <v>154</v>
      </c>
      <c r="C351" s="103">
        <v>40602</v>
      </c>
      <c r="D351" s="103">
        <v>40671</v>
      </c>
      <c r="E351" s="102">
        <v>70830.190208000015</v>
      </c>
      <c r="F351" s="102">
        <v>58435.601903999988</v>
      </c>
      <c r="G351" s="102">
        <v>49574.38747400001</v>
      </c>
      <c r="H351" s="68"/>
      <c r="I351" s="102"/>
      <c r="J351" s="102">
        <f t="shared" si="4"/>
        <v>70830.190208000015</v>
      </c>
      <c r="L351" s="104">
        <v>2881.1349006666674</v>
      </c>
      <c r="M351" s="102">
        <v>2730.8094666666675</v>
      </c>
      <c r="N351" s="105">
        <v>2353.3437146666661</v>
      </c>
      <c r="P351" s="61"/>
      <c r="Q351" s="60"/>
      <c r="R351" s="60"/>
      <c r="T351" s="74"/>
      <c r="U351" s="74"/>
      <c r="V351" s="74"/>
    </row>
    <row r="352" spans="1:22">
      <c r="A352" s="102" t="s">
        <v>20</v>
      </c>
      <c r="B352" s="102" t="s">
        <v>162</v>
      </c>
      <c r="C352" s="103">
        <v>40672</v>
      </c>
      <c r="D352" s="103">
        <v>40724</v>
      </c>
      <c r="E352" s="102">
        <v>70951.910208000016</v>
      </c>
      <c r="F352" s="102">
        <v>58468.081903999991</v>
      </c>
      <c r="G352" s="102">
        <v>49602.38747400001</v>
      </c>
      <c r="H352" s="68"/>
      <c r="I352" s="102"/>
      <c r="J352" s="102">
        <f t="shared" si="4"/>
        <v>70951.910208000016</v>
      </c>
      <c r="L352" s="104">
        <v>2882.3249006666674</v>
      </c>
      <c r="M352" s="102">
        <v>2731.9994666666676</v>
      </c>
      <c r="N352" s="105">
        <v>2354.4637146666664</v>
      </c>
      <c r="P352" s="61"/>
      <c r="Q352" s="60"/>
      <c r="R352" s="60"/>
      <c r="T352" s="74"/>
      <c r="U352" s="74"/>
      <c r="V352" s="74"/>
    </row>
    <row r="353" spans="1:22">
      <c r="A353" s="102" t="s">
        <v>20</v>
      </c>
      <c r="B353" s="102" t="s">
        <v>155</v>
      </c>
      <c r="C353" s="103">
        <v>40725</v>
      </c>
      <c r="D353" s="103">
        <v>40760</v>
      </c>
      <c r="E353" s="102">
        <v>70440.729968000014</v>
      </c>
      <c r="F353" s="102">
        <v>58463.841903999994</v>
      </c>
      <c r="G353" s="102">
        <v>49598.827474000012</v>
      </c>
      <c r="H353" s="68"/>
      <c r="I353" s="102"/>
      <c r="J353" s="102">
        <f t="shared" si="4"/>
        <v>70440.729968000014</v>
      </c>
      <c r="L353" s="104">
        <v>2882.2049006666675</v>
      </c>
      <c r="M353" s="102">
        <v>2731.8794666666677</v>
      </c>
      <c r="N353" s="105">
        <v>2354.3837146666665</v>
      </c>
      <c r="P353" s="61"/>
      <c r="Q353" s="60"/>
      <c r="R353" s="60"/>
      <c r="T353" s="74"/>
      <c r="U353" s="74"/>
      <c r="V353" s="74"/>
    </row>
    <row r="354" spans="1:22">
      <c r="A354" s="102" t="s">
        <v>20</v>
      </c>
      <c r="B354" s="102" t="s">
        <v>156</v>
      </c>
      <c r="C354" s="103">
        <v>40761</v>
      </c>
      <c r="D354" s="103">
        <v>40838</v>
      </c>
      <c r="E354" s="102">
        <v>70281.808082000018</v>
      </c>
      <c r="F354" s="102">
        <v>58324.786703999998</v>
      </c>
      <c r="G354" s="102">
        <v>49482.760674000012</v>
      </c>
      <c r="H354" s="68"/>
      <c r="I354" s="102"/>
      <c r="J354" s="102">
        <f t="shared" si="4"/>
        <v>70281.808082000018</v>
      </c>
      <c r="L354" s="104">
        <v>2875.1891673333339</v>
      </c>
      <c r="M354" s="102">
        <v>2725.5437333333339</v>
      </c>
      <c r="N354" s="105">
        <v>2349.4068613333325</v>
      </c>
      <c r="P354" s="61"/>
      <c r="Q354" s="60"/>
      <c r="R354" s="60"/>
      <c r="T354" s="74"/>
      <c r="U354" s="74"/>
      <c r="V354" s="74"/>
    </row>
    <row r="355" spans="1:22">
      <c r="A355" s="102" t="s">
        <v>20</v>
      </c>
      <c r="B355" s="102" t="s">
        <v>157</v>
      </c>
      <c r="C355" s="103">
        <v>40839</v>
      </c>
      <c r="D355" s="103">
        <v>40908</v>
      </c>
      <c r="E355" s="102">
        <v>70281.808082000018</v>
      </c>
      <c r="F355" s="102">
        <v>58324.786703999998</v>
      </c>
      <c r="G355" s="102">
        <v>49482.760674000012</v>
      </c>
      <c r="H355" s="68"/>
      <c r="I355" s="102"/>
      <c r="J355" s="102">
        <f t="shared" si="4"/>
        <v>70281.808082000018</v>
      </c>
      <c r="L355" s="104">
        <v>2875.1891673333339</v>
      </c>
      <c r="M355" s="102">
        <v>2725.5437333333339</v>
      </c>
      <c r="N355" s="105">
        <v>2349.4068613333325</v>
      </c>
      <c r="P355" s="61"/>
      <c r="Q355" s="60"/>
      <c r="R355" s="60"/>
      <c r="T355" s="74"/>
      <c r="U355" s="74"/>
      <c r="V355" s="74"/>
    </row>
    <row r="356" spans="1:22">
      <c r="A356" s="106" t="s">
        <v>21</v>
      </c>
      <c r="B356" s="106" t="s">
        <v>152</v>
      </c>
      <c r="C356" s="107">
        <v>40544</v>
      </c>
      <c r="D356" s="107">
        <v>40552</v>
      </c>
      <c r="E356" s="106">
        <v>120202.96598000001</v>
      </c>
      <c r="F356" s="106">
        <v>112929.01796</v>
      </c>
      <c r="G356" s="106">
        <v>103974.68478</v>
      </c>
      <c r="I356" s="106"/>
      <c r="J356" s="106">
        <f t="shared" si="4"/>
        <v>120202.96598000001</v>
      </c>
      <c r="L356" s="108">
        <v>4724.1397099999995</v>
      </c>
      <c r="M356" s="106">
        <v>4816.192619999998</v>
      </c>
      <c r="N356" s="109">
        <v>4055.2546000000002</v>
      </c>
      <c r="P356" s="61"/>
      <c r="Q356" s="60"/>
      <c r="R356" s="60"/>
      <c r="T356" s="74"/>
      <c r="U356" s="74"/>
      <c r="V356" s="74"/>
    </row>
    <row r="357" spans="1:22">
      <c r="A357" s="106" t="s">
        <v>21</v>
      </c>
      <c r="B357" s="106" t="s">
        <v>153</v>
      </c>
      <c r="C357" s="107">
        <v>40553</v>
      </c>
      <c r="D357" s="107">
        <v>40573</v>
      </c>
      <c r="E357" s="106">
        <v>119847.48022999999</v>
      </c>
      <c r="F357" s="106">
        <v>112929.01796</v>
      </c>
      <c r="G357" s="106">
        <v>103974.68478</v>
      </c>
      <c r="I357" s="106"/>
      <c r="J357" s="106">
        <f t="shared" si="4"/>
        <v>119847.48022999999</v>
      </c>
      <c r="L357" s="108">
        <v>4700.2844899999991</v>
      </c>
      <c r="M357" s="106">
        <v>4816.192619999998</v>
      </c>
      <c r="N357" s="109">
        <v>4055.2546000000002</v>
      </c>
      <c r="P357" s="61"/>
      <c r="Q357" s="60"/>
      <c r="R357" s="60"/>
      <c r="T357" s="74"/>
      <c r="U357" s="74"/>
      <c r="V357" s="74"/>
    </row>
    <row r="358" spans="1:22">
      <c r="A358" s="106" t="s">
        <v>21</v>
      </c>
      <c r="B358" s="166" t="s">
        <v>161</v>
      </c>
      <c r="C358" s="107">
        <v>40574</v>
      </c>
      <c r="D358" s="107">
        <v>40601</v>
      </c>
      <c r="E358" s="106">
        <v>119855.08317496224</v>
      </c>
      <c r="F358" s="106">
        <v>112935.88238529621</v>
      </c>
      <c r="G358" s="106">
        <v>103978.48524459882</v>
      </c>
      <c r="H358" s="68"/>
      <c r="I358" s="106"/>
      <c r="J358" s="106">
        <f t="shared" si="4"/>
        <v>119855.08317496224</v>
      </c>
      <c r="L358" s="108">
        <v>4701.6395966744376</v>
      </c>
      <c r="M358" s="106">
        <v>4818.0078238370643</v>
      </c>
      <c r="N358" s="109">
        <v>4056.7163737473384</v>
      </c>
      <c r="P358" s="61"/>
      <c r="Q358" s="60"/>
      <c r="R358" s="60"/>
      <c r="T358" s="74"/>
      <c r="U358" s="74"/>
      <c r="V358" s="74"/>
    </row>
    <row r="359" spans="1:22">
      <c r="A359" s="106" t="s">
        <v>21</v>
      </c>
      <c r="B359" s="166" t="s">
        <v>154</v>
      </c>
      <c r="C359" s="107">
        <v>40602</v>
      </c>
      <c r="D359" s="107">
        <v>40724</v>
      </c>
      <c r="E359" s="106">
        <v>120210.76148197483</v>
      </c>
      <c r="F359" s="106">
        <v>112935.88238529621</v>
      </c>
      <c r="G359" s="106">
        <v>103978.48524459882</v>
      </c>
      <c r="I359" s="106"/>
      <c r="J359" s="106">
        <f t="shared" si="4"/>
        <v>120210.76148197483</v>
      </c>
      <c r="L359" s="108">
        <v>4716.1585966744378</v>
      </c>
      <c r="M359" s="106">
        <v>4818.0078238370643</v>
      </c>
      <c r="N359" s="109">
        <v>4056.7163737473384</v>
      </c>
      <c r="P359" s="61"/>
      <c r="Q359" s="60"/>
      <c r="R359" s="60"/>
      <c r="T359" s="74"/>
      <c r="U359" s="74"/>
      <c r="V359" s="74"/>
    </row>
    <row r="360" spans="1:22">
      <c r="A360" s="166" t="s">
        <v>21</v>
      </c>
      <c r="B360" s="106" t="s">
        <v>155</v>
      </c>
      <c r="C360" s="107">
        <v>40725</v>
      </c>
      <c r="D360" s="107">
        <v>40837</v>
      </c>
      <c r="E360" s="106">
        <v>120320.26580197481</v>
      </c>
      <c r="F360" s="106">
        <v>112993.07201254173</v>
      </c>
      <c r="G360" s="106">
        <v>103983.06341735332</v>
      </c>
      <c r="H360" s="68"/>
      <c r="I360" s="106"/>
      <c r="J360" s="106">
        <f t="shared" si="4"/>
        <v>120320.26580197481</v>
      </c>
      <c r="L360" s="108">
        <v>4731.699596674438</v>
      </c>
      <c r="M360" s="106">
        <v>4823.8188238370649</v>
      </c>
      <c r="N360" s="109">
        <v>4063.2491737473388</v>
      </c>
      <c r="P360" s="61"/>
      <c r="Q360" s="60"/>
      <c r="R360" s="60"/>
      <c r="T360" s="74"/>
      <c r="U360" s="74"/>
      <c r="V360" s="74"/>
    </row>
    <row r="361" spans="1:22">
      <c r="A361" s="166" t="s">
        <v>164</v>
      </c>
      <c r="B361" s="106" t="s">
        <v>156</v>
      </c>
      <c r="C361" s="107">
        <v>40838</v>
      </c>
      <c r="D361" s="107">
        <v>40908</v>
      </c>
      <c r="E361" s="106">
        <v>80748.843999999997</v>
      </c>
      <c r="F361" s="106">
        <v>74867.144000000015</v>
      </c>
      <c r="G361" s="106">
        <v>69499.066000000006</v>
      </c>
      <c r="H361" s="68"/>
      <c r="I361" s="106"/>
      <c r="J361" s="106">
        <f>+E361+I361</f>
        <v>80748.843999999997</v>
      </c>
      <c r="L361" s="106">
        <v>3242.0719999999992</v>
      </c>
      <c r="M361" s="106">
        <v>3198.3419999999987</v>
      </c>
      <c r="N361" s="106">
        <v>2957.8519999999999</v>
      </c>
      <c r="O361" s="73"/>
      <c r="P361" s="61"/>
      <c r="Q361" s="60"/>
      <c r="R361" s="60"/>
      <c r="T361" s="74"/>
      <c r="U361" s="74"/>
      <c r="V361" s="74"/>
    </row>
    <row r="362" spans="1:22">
      <c r="A362" s="110" t="s">
        <v>22</v>
      </c>
      <c r="B362" s="116" t="s">
        <v>111</v>
      </c>
      <c r="C362" s="111">
        <v>40544</v>
      </c>
      <c r="D362" s="111">
        <v>40552</v>
      </c>
      <c r="E362" s="110">
        <v>148706.40887620734</v>
      </c>
      <c r="F362" s="110">
        <v>113997.24800598191</v>
      </c>
      <c r="G362" s="110">
        <v>93891.761658258096</v>
      </c>
      <c r="I362" s="112">
        <v>60.190756767939028</v>
      </c>
      <c r="J362" s="110">
        <f t="shared" si="4"/>
        <v>148766.59963297527</v>
      </c>
      <c r="L362" s="113">
        <v>4148.1352742324134</v>
      </c>
      <c r="M362" s="110">
        <v>3916.2640086577453</v>
      </c>
      <c r="N362" s="114">
        <v>2876.0455364406507</v>
      </c>
      <c r="P362" s="61"/>
      <c r="Q362" s="60"/>
      <c r="R362" s="60"/>
      <c r="T362" s="74"/>
      <c r="U362" s="74"/>
      <c r="V362" s="74"/>
    </row>
    <row r="363" spans="1:22">
      <c r="A363" s="110" t="s">
        <v>22</v>
      </c>
      <c r="B363" s="116" t="s">
        <v>117</v>
      </c>
      <c r="C363" s="111">
        <v>40553</v>
      </c>
      <c r="D363" s="111">
        <v>40576</v>
      </c>
      <c r="E363" s="110">
        <v>136115.53840071792</v>
      </c>
      <c r="F363" s="110">
        <v>111130.14035952045</v>
      </c>
      <c r="G363" s="110">
        <v>93504.02489478403</v>
      </c>
      <c r="H363" s="68"/>
      <c r="I363" s="112">
        <v>60.190756767939028</v>
      </c>
      <c r="J363" s="110">
        <f t="shared" si="4"/>
        <v>136175.72915748585</v>
      </c>
      <c r="L363" s="113">
        <v>4148.1352742324134</v>
      </c>
      <c r="M363" s="110">
        <v>3916.2640086577453</v>
      </c>
      <c r="N363" s="114">
        <v>2876.0455364406507</v>
      </c>
      <c r="P363" s="61"/>
      <c r="Q363" s="60"/>
      <c r="R363" s="60"/>
      <c r="T363" s="74"/>
      <c r="U363" s="74"/>
      <c r="V363" s="74"/>
    </row>
    <row r="364" spans="1:22">
      <c r="A364" s="110" t="s">
        <v>22</v>
      </c>
      <c r="B364" s="116" t="s">
        <v>132</v>
      </c>
      <c r="C364" s="111">
        <v>40577</v>
      </c>
      <c r="D364" s="111">
        <v>40580</v>
      </c>
      <c r="E364" s="110">
        <v>140265.08167926114</v>
      </c>
      <c r="F364" s="110">
        <v>115945.38761961245</v>
      </c>
      <c r="G364" s="110">
        <v>98271.887447590227</v>
      </c>
      <c r="I364" s="112">
        <v>60.190756767939028</v>
      </c>
      <c r="J364" s="110">
        <f t="shared" si="4"/>
        <v>140325.27243602907</v>
      </c>
      <c r="L364" s="113">
        <v>4367.4214242227226</v>
      </c>
      <c r="M364" s="110">
        <v>4214.8975482861679</v>
      </c>
      <c r="N364" s="114">
        <v>3161.5517441851484</v>
      </c>
      <c r="P364" s="61"/>
      <c r="Q364" s="60"/>
      <c r="R364" s="60"/>
      <c r="T364" s="74"/>
      <c r="U364" s="74"/>
      <c r="V364" s="74"/>
    </row>
    <row r="365" spans="1:22">
      <c r="A365" s="110" t="s">
        <v>22</v>
      </c>
      <c r="B365" s="116" t="s">
        <v>165</v>
      </c>
      <c r="C365" s="111">
        <v>40581</v>
      </c>
      <c r="D365" s="111">
        <v>40594</v>
      </c>
      <c r="E365" s="110">
        <v>139522.85919745019</v>
      </c>
      <c r="F365" s="110">
        <v>115906.33112180111</v>
      </c>
      <c r="G365" s="110">
        <v>98159.447304716887</v>
      </c>
      <c r="I365" s="112">
        <v>60.190756767939028</v>
      </c>
      <c r="J365" s="110">
        <f t="shared" si="4"/>
        <v>139583.04995421812</v>
      </c>
      <c r="L365" s="113">
        <v>4333.8680269155502</v>
      </c>
      <c r="M365" s="110">
        <v>4232.2559917578747</v>
      </c>
      <c r="N365" s="114">
        <v>3112.4247441851485</v>
      </c>
      <c r="P365" s="61"/>
      <c r="Q365" s="60"/>
      <c r="R365" s="60"/>
      <c r="T365" s="74"/>
      <c r="U365" s="74"/>
      <c r="V365" s="74"/>
    </row>
    <row r="366" spans="1:22">
      <c r="A366" s="110" t="s">
        <v>22</v>
      </c>
      <c r="B366" s="110" t="s">
        <v>132</v>
      </c>
      <c r="C366" s="111">
        <v>40595</v>
      </c>
      <c r="D366" s="111">
        <v>40601</v>
      </c>
      <c r="E366" s="110">
        <v>140265.08167926114</v>
      </c>
      <c r="F366" s="110">
        <v>115945.38761961245</v>
      </c>
      <c r="G366" s="110">
        <v>98271.887447590227</v>
      </c>
      <c r="I366" s="112">
        <v>60.190756767939028</v>
      </c>
      <c r="J366" s="110">
        <f>+E366+I366</f>
        <v>140325.27243602907</v>
      </c>
      <c r="L366" s="113">
        <v>4367.4214242227226</v>
      </c>
      <c r="M366" s="110">
        <v>4214.8975482861679</v>
      </c>
      <c r="N366" s="114">
        <v>3161.5517441851484</v>
      </c>
      <c r="P366" s="61"/>
      <c r="Q366" s="60"/>
      <c r="R366" s="60"/>
      <c r="T366" s="74"/>
      <c r="U366" s="74"/>
      <c r="V366" s="74"/>
    </row>
    <row r="367" spans="1:22">
      <c r="A367" s="110" t="s">
        <v>22</v>
      </c>
      <c r="B367" s="110" t="s">
        <v>112</v>
      </c>
      <c r="C367" s="111">
        <v>40602</v>
      </c>
      <c r="D367" s="111">
        <v>40633</v>
      </c>
      <c r="E367" s="110">
        <v>145634.53477422148</v>
      </c>
      <c r="F367" s="110">
        <v>117358.46954976258</v>
      </c>
      <c r="G367" s="110">
        <v>98643.917790678854</v>
      </c>
      <c r="I367" s="112">
        <v>60.190756767939028</v>
      </c>
      <c r="J367" s="110">
        <f t="shared" si="4"/>
        <v>145694.72553098941</v>
      </c>
      <c r="L367" s="113">
        <v>4470.0491928053116</v>
      </c>
      <c r="M367" s="110">
        <v>4122.424726048408</v>
      </c>
      <c r="N367" s="114">
        <v>3144.5520046847823</v>
      </c>
      <c r="P367" s="61"/>
      <c r="Q367" s="60"/>
      <c r="R367" s="60"/>
      <c r="T367" s="74"/>
      <c r="U367" s="74"/>
      <c r="V367" s="74"/>
    </row>
    <row r="368" spans="1:22">
      <c r="A368" s="110" t="s">
        <v>22</v>
      </c>
      <c r="B368" s="110" t="s">
        <v>166</v>
      </c>
      <c r="C368" s="111">
        <v>40634</v>
      </c>
      <c r="D368" s="111">
        <v>40671</v>
      </c>
      <c r="E368" s="110">
        <v>145614.39243694267</v>
      </c>
      <c r="F368" s="110">
        <v>117263.99319636758</v>
      </c>
      <c r="G368" s="110">
        <v>99069.59498948339</v>
      </c>
      <c r="H368" s="167"/>
      <c r="I368" s="112">
        <v>60.190756767939028</v>
      </c>
      <c r="J368" s="110">
        <f t="shared" si="4"/>
        <v>145674.5831937106</v>
      </c>
      <c r="L368" s="113">
        <v>4452.6666172697614</v>
      </c>
      <c r="M368" s="110">
        <v>4177.41144315171</v>
      </c>
      <c r="N368" s="114">
        <v>3239.549010199732</v>
      </c>
      <c r="P368" s="61"/>
      <c r="Q368" s="60"/>
      <c r="R368" s="60"/>
      <c r="T368" s="74"/>
      <c r="U368" s="74"/>
      <c r="V368" s="74"/>
    </row>
    <row r="369" spans="1:22">
      <c r="A369" s="110" t="s">
        <v>22</v>
      </c>
      <c r="B369" s="110" t="s">
        <v>167</v>
      </c>
      <c r="C369" s="111">
        <v>40672</v>
      </c>
      <c r="D369" s="111">
        <v>40691</v>
      </c>
      <c r="E369" s="110">
        <v>145614.39243694267</v>
      </c>
      <c r="F369" s="110">
        <v>117263.99319636758</v>
      </c>
      <c r="G369" s="110">
        <v>98670.29581216388</v>
      </c>
      <c r="H369" s="167"/>
      <c r="I369" s="112">
        <v>60.190756767939028</v>
      </c>
      <c r="J369" s="110">
        <f t="shared" si="4"/>
        <v>145674.5831937106</v>
      </c>
      <c r="L369" s="113">
        <v>4452.6666172697614</v>
      </c>
      <c r="M369" s="110">
        <v>4177.41144315171</v>
      </c>
      <c r="N369" s="114">
        <v>3239.549010199732</v>
      </c>
      <c r="P369" s="61"/>
      <c r="Q369" s="60"/>
      <c r="R369" s="60"/>
      <c r="T369" s="74"/>
      <c r="U369" s="74"/>
      <c r="V369" s="74"/>
    </row>
    <row r="370" spans="1:22">
      <c r="A370" s="110" t="s">
        <v>22</v>
      </c>
      <c r="B370" s="110" t="s">
        <v>168</v>
      </c>
      <c r="C370" s="111">
        <v>40692</v>
      </c>
      <c r="D370" s="111">
        <v>40724</v>
      </c>
      <c r="E370" s="110">
        <v>145614.39243694267</v>
      </c>
      <c r="F370" s="110">
        <v>117263.99319636758</v>
      </c>
      <c r="G370" s="110">
        <v>99082.135812163877</v>
      </c>
      <c r="H370" s="167"/>
      <c r="I370" s="112">
        <v>60.190756767939028</v>
      </c>
      <c r="J370" s="110">
        <f t="shared" si="4"/>
        <v>145674.5831937106</v>
      </c>
      <c r="L370" s="113">
        <v>4452.6666172697614</v>
      </c>
      <c r="M370" s="110">
        <v>4177.41144315171</v>
      </c>
      <c r="N370" s="114">
        <v>3239.549010199732</v>
      </c>
      <c r="P370" s="61"/>
      <c r="Q370" s="60"/>
      <c r="R370" s="60"/>
      <c r="T370" s="74"/>
      <c r="U370" s="74"/>
      <c r="V370" s="74"/>
    </row>
    <row r="371" spans="1:22">
      <c r="A371" s="110" t="s">
        <v>22</v>
      </c>
      <c r="B371" s="110" t="s">
        <v>169</v>
      </c>
      <c r="C371" s="111">
        <v>40725</v>
      </c>
      <c r="D371" s="111">
        <v>40816</v>
      </c>
      <c r="E371" s="110">
        <v>145702.95872491167</v>
      </c>
      <c r="F371" s="110">
        <v>117269.43832821945</v>
      </c>
      <c r="G371" s="110">
        <v>99120.957833719876</v>
      </c>
      <c r="H371" s="68"/>
      <c r="I371" s="112">
        <v>60.190756767939028</v>
      </c>
      <c r="J371" s="110">
        <f t="shared" si="4"/>
        <v>145763.1494816796</v>
      </c>
      <c r="L371" s="113">
        <v>4453.2105875857769</v>
      </c>
      <c r="M371" s="110">
        <v>4177.6180487102174</v>
      </c>
      <c r="N371" s="114">
        <v>3239.7123921982716</v>
      </c>
      <c r="P371" s="115"/>
      <c r="Q371" s="115"/>
      <c r="R371" s="115"/>
      <c r="T371" s="74"/>
      <c r="U371" s="74"/>
      <c r="V371" s="74"/>
    </row>
    <row r="372" spans="1:22">
      <c r="A372" s="110" t="s">
        <v>22</v>
      </c>
      <c r="B372" s="110" t="s">
        <v>170</v>
      </c>
      <c r="C372" s="111">
        <v>40817</v>
      </c>
      <c r="D372" s="111">
        <v>40860</v>
      </c>
      <c r="E372" s="110">
        <v>146279.76569805635</v>
      </c>
      <c r="F372" s="110">
        <v>116638.91705631523</v>
      </c>
      <c r="G372" s="110">
        <v>99143.812502029235</v>
      </c>
      <c r="H372" s="68"/>
      <c r="I372" s="112">
        <v>8.7720509668484343</v>
      </c>
      <c r="J372" s="110">
        <f t="shared" si="4"/>
        <v>146288.53774902321</v>
      </c>
      <c r="L372" s="113">
        <v>4531.666492481887</v>
      </c>
      <c r="M372" s="110">
        <v>4158.0353611041137</v>
      </c>
      <c r="N372" s="114">
        <v>3172.2954691689233</v>
      </c>
      <c r="P372" s="115"/>
      <c r="Q372" s="115"/>
      <c r="R372" s="115"/>
      <c r="T372" s="74"/>
      <c r="U372" s="74"/>
      <c r="V372" s="74"/>
    </row>
    <row r="373" spans="1:22">
      <c r="A373" s="110" t="s">
        <v>22</v>
      </c>
      <c r="B373" s="110" t="s">
        <v>171</v>
      </c>
      <c r="C373" s="111">
        <v>40861</v>
      </c>
      <c r="D373" s="111">
        <v>40908</v>
      </c>
      <c r="E373" s="110">
        <v>146771.81209190228</v>
      </c>
      <c r="F373" s="110">
        <v>116866.01971324306</v>
      </c>
      <c r="G373" s="110">
        <v>98883.998457843336</v>
      </c>
      <c r="H373" s="68"/>
      <c r="I373" s="112">
        <v>8.7720509668484343</v>
      </c>
      <c r="J373" s="110">
        <f t="shared" si="4"/>
        <v>146780.58414286913</v>
      </c>
      <c r="L373" s="113">
        <v>4475.18842520824</v>
      </c>
      <c r="M373" s="110">
        <v>4158.0353611041137</v>
      </c>
      <c r="N373" s="114">
        <v>3172.2954691689233</v>
      </c>
      <c r="P373" s="115"/>
      <c r="Q373" s="115"/>
      <c r="R373" s="115"/>
      <c r="T373" s="74"/>
      <c r="U373" s="74"/>
      <c r="V373" s="74"/>
    </row>
    <row r="374" spans="1:22">
      <c r="A374" s="117" t="s">
        <v>23</v>
      </c>
      <c r="B374" s="117" t="s">
        <v>111</v>
      </c>
      <c r="C374" s="118">
        <v>40544</v>
      </c>
      <c r="D374" s="118">
        <v>40552</v>
      </c>
      <c r="E374" s="117">
        <v>238031.94932000007</v>
      </c>
      <c r="F374" s="117">
        <v>167805.83704000007</v>
      </c>
      <c r="G374" s="117">
        <v>140939.34675999996</v>
      </c>
      <c r="H374" s="165"/>
      <c r="I374" s="119">
        <v>84.019427100000001</v>
      </c>
      <c r="J374" s="117">
        <f t="shared" si="4"/>
        <v>238115.96874710007</v>
      </c>
      <c r="L374" s="120">
        <v>8206.5806977777756</v>
      </c>
      <c r="M374" s="117">
        <v>7854.9632488888838</v>
      </c>
      <c r="N374" s="121">
        <v>7046.84292</v>
      </c>
      <c r="O374" s="122"/>
      <c r="P374" s="61"/>
      <c r="Q374" s="60"/>
      <c r="R374" s="60"/>
      <c r="T374" s="74"/>
      <c r="U374" s="74"/>
      <c r="V374" s="74"/>
    </row>
    <row r="375" spans="1:22">
      <c r="A375" s="117" t="s">
        <v>23</v>
      </c>
      <c r="B375" s="117" t="s">
        <v>117</v>
      </c>
      <c r="C375" s="118">
        <v>40553</v>
      </c>
      <c r="D375" s="118">
        <v>40601</v>
      </c>
      <c r="E375" s="117">
        <v>220834.03000000009</v>
      </c>
      <c r="F375" s="117">
        <v>161748.69</v>
      </c>
      <c r="G375" s="117">
        <v>138170.62</v>
      </c>
      <c r="H375" s="168"/>
      <c r="I375" s="119">
        <v>84.019427100000001</v>
      </c>
      <c r="J375" s="117">
        <f t="shared" si="4"/>
        <v>220918.04942710008</v>
      </c>
      <c r="L375" s="120">
        <v>8259.1677777777768</v>
      </c>
      <c r="M375" s="117">
        <v>7859.5988888888851</v>
      </c>
      <c r="N375" s="121">
        <v>7100.99</v>
      </c>
      <c r="O375" s="122"/>
      <c r="P375" s="61"/>
      <c r="Q375" s="60"/>
      <c r="R375" s="60"/>
      <c r="T375" s="74"/>
      <c r="U375" s="74"/>
      <c r="V375" s="74"/>
    </row>
    <row r="376" spans="1:22">
      <c r="A376" s="117" t="s">
        <v>23</v>
      </c>
      <c r="B376" s="123" t="s">
        <v>112</v>
      </c>
      <c r="C376" s="118">
        <v>40602</v>
      </c>
      <c r="D376" s="118">
        <v>40633</v>
      </c>
      <c r="E376" s="117">
        <v>234027.07000000004</v>
      </c>
      <c r="F376" s="117">
        <v>168844.04000000004</v>
      </c>
      <c r="G376" s="117">
        <v>141784.72999999998</v>
      </c>
      <c r="I376" s="119">
        <v>84.019427100000001</v>
      </c>
      <c r="J376" s="117">
        <f t="shared" si="4"/>
        <v>234111.08942710003</v>
      </c>
      <c r="L376" s="120">
        <v>8071.1055555555549</v>
      </c>
      <c r="M376" s="117">
        <v>7920.0066666666653</v>
      </c>
      <c r="N376" s="121">
        <v>7104.8577777777782</v>
      </c>
      <c r="O376" s="122"/>
      <c r="P376" s="61"/>
      <c r="Q376" s="60"/>
      <c r="R376" s="60"/>
      <c r="T376" s="74"/>
      <c r="U376" s="74"/>
      <c r="V376" s="74"/>
    </row>
    <row r="377" spans="1:22">
      <c r="A377" s="117" t="s">
        <v>23</v>
      </c>
      <c r="B377" s="123" t="s">
        <v>166</v>
      </c>
      <c r="C377" s="118">
        <v>40634</v>
      </c>
      <c r="D377" s="118">
        <v>40724</v>
      </c>
      <c r="E377" s="117">
        <v>234027.07000000004</v>
      </c>
      <c r="F377" s="117">
        <v>167423.1</v>
      </c>
      <c r="G377" s="117">
        <v>141712.65999999997</v>
      </c>
      <c r="H377" s="169"/>
      <c r="I377" s="119">
        <v>84.019427100000001</v>
      </c>
      <c r="J377" s="117">
        <f t="shared" si="4"/>
        <v>234111.08942710003</v>
      </c>
      <c r="L377" s="120">
        <v>8071.1055555555549</v>
      </c>
      <c r="M377" s="117">
        <v>7920.0066666666653</v>
      </c>
      <c r="N377" s="121">
        <v>7112.51</v>
      </c>
      <c r="O377" s="122"/>
      <c r="P377" s="61"/>
      <c r="Q377" s="60"/>
      <c r="R377" s="60"/>
      <c r="T377" s="74"/>
      <c r="U377" s="74"/>
      <c r="V377" s="74"/>
    </row>
    <row r="378" spans="1:22">
      <c r="A378" s="117" t="s">
        <v>23</v>
      </c>
      <c r="B378" s="123" t="s">
        <v>169</v>
      </c>
      <c r="C378" s="118">
        <v>40725</v>
      </c>
      <c r="D378" s="118">
        <v>40760</v>
      </c>
      <c r="E378" s="117">
        <v>233008.62000000002</v>
      </c>
      <c r="F378" s="117">
        <v>160410.08000000002</v>
      </c>
      <c r="G378" s="117">
        <v>134061.49000000002</v>
      </c>
      <c r="H378" s="170"/>
      <c r="I378" s="119">
        <v>83.67795910000001</v>
      </c>
      <c r="J378" s="117">
        <f t="shared" si="4"/>
        <v>233092.29795910002</v>
      </c>
      <c r="L378" s="120">
        <v>7925.7588888888895</v>
      </c>
      <c r="M378" s="117">
        <v>7191.7633333333351</v>
      </c>
      <c r="N378" s="121">
        <v>5985.6088888888917</v>
      </c>
      <c r="O378" s="122"/>
      <c r="P378" s="61"/>
      <c r="Q378" s="60"/>
      <c r="R378" s="60"/>
      <c r="T378" s="74"/>
      <c r="U378" s="74"/>
      <c r="V378" s="74"/>
    </row>
    <row r="379" spans="1:22">
      <c r="A379" s="117" t="s">
        <v>23</v>
      </c>
      <c r="B379" s="123" t="s">
        <v>172</v>
      </c>
      <c r="C379" s="118">
        <v>40761</v>
      </c>
      <c r="D379" s="118">
        <v>40791</v>
      </c>
      <c r="E379" s="117">
        <v>233013.58000000002</v>
      </c>
      <c r="F379" s="117">
        <v>160410.08000000002</v>
      </c>
      <c r="G379" s="117">
        <v>134061.49000000002</v>
      </c>
      <c r="H379" s="68"/>
      <c r="I379" s="119">
        <v>83.67795910000001</v>
      </c>
      <c r="J379" s="117">
        <f t="shared" si="4"/>
        <v>233097.25795910001</v>
      </c>
      <c r="L379" s="120">
        <v>7925.7588888888895</v>
      </c>
      <c r="M379" s="117">
        <v>7191.7633333333351</v>
      </c>
      <c r="N379" s="121">
        <v>5984.7688888888915</v>
      </c>
      <c r="O379" s="122"/>
      <c r="P379" s="61"/>
      <c r="Q379" s="60"/>
      <c r="R379" s="60"/>
      <c r="T379" s="74"/>
      <c r="U379" s="74"/>
      <c r="V379" s="74"/>
    </row>
    <row r="380" spans="1:22">
      <c r="A380" s="117" t="s">
        <v>23</v>
      </c>
      <c r="B380" s="117" t="s">
        <v>173</v>
      </c>
      <c r="C380" s="118">
        <v>40792</v>
      </c>
      <c r="D380" s="118">
        <v>40816</v>
      </c>
      <c r="E380" s="117">
        <v>233140.36000000004</v>
      </c>
      <c r="F380" s="117">
        <v>160521.81</v>
      </c>
      <c r="G380" s="117">
        <v>134220.82999999999</v>
      </c>
      <c r="H380" s="68"/>
      <c r="I380" s="119">
        <v>83.356357999999986</v>
      </c>
      <c r="J380" s="117">
        <f t="shared" si="4"/>
        <v>233223.71635800003</v>
      </c>
      <c r="L380" s="120">
        <v>7927.0355555555561</v>
      </c>
      <c r="M380" s="117">
        <v>7195.2066666666697</v>
      </c>
      <c r="N380" s="121">
        <v>5988.1822222222254</v>
      </c>
      <c r="O380" s="122"/>
      <c r="P380" s="61"/>
      <c r="Q380" s="60"/>
      <c r="R380" s="60"/>
      <c r="T380" s="74"/>
      <c r="U380" s="74"/>
      <c r="V380" s="74"/>
    </row>
    <row r="381" spans="1:22">
      <c r="A381" s="117" t="s">
        <v>23</v>
      </c>
      <c r="B381" s="117" t="s">
        <v>170</v>
      </c>
      <c r="C381" s="118">
        <v>40817</v>
      </c>
      <c r="D381" s="118">
        <v>40908</v>
      </c>
      <c r="E381" s="117">
        <v>230362.37000000002</v>
      </c>
      <c r="F381" s="117">
        <v>159426.76999999999</v>
      </c>
      <c r="G381" s="117">
        <v>133183.25000000003</v>
      </c>
      <c r="H381" s="68"/>
      <c r="I381" s="119">
        <v>95.241357999999991</v>
      </c>
      <c r="J381" s="117">
        <f t="shared" si="4"/>
        <v>230457.61135800002</v>
      </c>
      <c r="L381" s="120">
        <v>7481.9355555555585</v>
      </c>
      <c r="M381" s="117">
        <v>6625.7366666666694</v>
      </c>
      <c r="N381" s="121">
        <v>5664.8877777777807</v>
      </c>
      <c r="O381" s="122"/>
      <c r="P381" s="61"/>
      <c r="Q381" s="60"/>
      <c r="R381" s="60"/>
      <c r="T381" s="74"/>
      <c r="U381" s="74"/>
      <c r="V381" s="74"/>
    </row>
    <row r="382" spans="1:22">
      <c r="A382" s="124" t="s">
        <v>24</v>
      </c>
      <c r="B382" s="124" t="s">
        <v>111</v>
      </c>
      <c r="C382" s="125">
        <v>40544</v>
      </c>
      <c r="D382" s="125">
        <v>40552</v>
      </c>
      <c r="E382" s="124">
        <v>79273.24000000002</v>
      </c>
      <c r="F382" s="124">
        <v>46062.279999999992</v>
      </c>
      <c r="G382" s="124">
        <v>39644.889999999992</v>
      </c>
      <c r="H382" s="171"/>
      <c r="I382" s="124"/>
      <c r="J382" s="124">
        <f t="shared" si="4"/>
        <v>79273.24000000002</v>
      </c>
      <c r="L382" s="127">
        <v>1440.2777777777781</v>
      </c>
      <c r="M382" s="124">
        <v>1554.1222222222229</v>
      </c>
      <c r="N382" s="128">
        <v>1274.3222222222225</v>
      </c>
      <c r="O382" s="122"/>
      <c r="P382" s="61"/>
      <c r="Q382" s="60"/>
      <c r="R382" s="60"/>
      <c r="T382" s="74"/>
      <c r="U382" s="74"/>
      <c r="V382" s="74"/>
    </row>
    <row r="383" spans="1:22">
      <c r="A383" s="124" t="s">
        <v>24</v>
      </c>
      <c r="B383" s="124" t="s">
        <v>117</v>
      </c>
      <c r="C383" s="125">
        <v>40553</v>
      </c>
      <c r="D383" s="125">
        <v>40601</v>
      </c>
      <c r="E383" s="124">
        <v>69793.719999999987</v>
      </c>
      <c r="F383" s="124">
        <v>44575.75</v>
      </c>
      <c r="G383" s="124">
        <v>38515.80999999999</v>
      </c>
      <c r="H383" s="167"/>
      <c r="I383" s="124"/>
      <c r="J383" s="124">
        <f t="shared" si="4"/>
        <v>69793.719999999987</v>
      </c>
      <c r="L383" s="127">
        <v>1436.0033333333336</v>
      </c>
      <c r="M383" s="124">
        <v>1554.1222222222229</v>
      </c>
      <c r="N383" s="128">
        <v>1274.3222222222225</v>
      </c>
      <c r="O383" s="122"/>
      <c r="P383" s="61"/>
      <c r="Q383" s="60"/>
      <c r="R383" s="60"/>
      <c r="T383" s="74"/>
      <c r="U383" s="74"/>
      <c r="V383" s="74"/>
    </row>
    <row r="384" spans="1:22">
      <c r="A384" s="124" t="s">
        <v>24</v>
      </c>
      <c r="B384" s="124" t="s">
        <v>112</v>
      </c>
      <c r="C384" s="125">
        <v>40602</v>
      </c>
      <c r="D384" s="125">
        <v>40618</v>
      </c>
      <c r="E384" s="124">
        <v>79302.540000000008</v>
      </c>
      <c r="F384" s="124">
        <v>46062.279999999992</v>
      </c>
      <c r="G384" s="124">
        <v>39644.889999999992</v>
      </c>
      <c r="H384" s="167"/>
      <c r="I384" s="124"/>
      <c r="J384" s="124">
        <f t="shared" si="4"/>
        <v>79302.540000000008</v>
      </c>
      <c r="L384" s="127">
        <v>1441.2022222222224</v>
      </c>
      <c r="M384" s="124">
        <v>1554.1222222222229</v>
      </c>
      <c r="N384" s="128">
        <v>1274.3222222222225</v>
      </c>
      <c r="O384" s="122"/>
      <c r="P384" s="61"/>
      <c r="Q384" s="60"/>
      <c r="R384" s="60"/>
      <c r="T384" s="74"/>
      <c r="U384" s="74"/>
      <c r="V384" s="74"/>
    </row>
    <row r="385" spans="1:22">
      <c r="A385" s="124" t="s">
        <v>24</v>
      </c>
      <c r="B385" s="124" t="s">
        <v>129</v>
      </c>
      <c r="C385" s="125">
        <v>40619</v>
      </c>
      <c r="D385" s="125">
        <v>40633</v>
      </c>
      <c r="E385" s="124">
        <v>79066.52</v>
      </c>
      <c r="F385" s="124">
        <v>46753.66</v>
      </c>
      <c r="G385" s="124">
        <v>40033.159999999996</v>
      </c>
      <c r="H385" s="167"/>
      <c r="I385" s="124"/>
      <c r="J385" s="124">
        <f t="shared" si="4"/>
        <v>79066.52</v>
      </c>
      <c r="L385" s="127">
        <v>1440.2777777777781</v>
      </c>
      <c r="M385" s="124">
        <v>1554.1222222222229</v>
      </c>
      <c r="N385" s="128">
        <v>1274.3222222222225</v>
      </c>
      <c r="O385" s="122"/>
      <c r="P385" s="61"/>
      <c r="Q385" s="60"/>
      <c r="R385" s="60"/>
      <c r="T385" s="74"/>
      <c r="U385" s="74"/>
      <c r="V385" s="74"/>
    </row>
    <row r="386" spans="1:22">
      <c r="A386" s="124" t="s">
        <v>24</v>
      </c>
      <c r="B386" s="124" t="s">
        <v>166</v>
      </c>
      <c r="C386" s="125">
        <v>40634</v>
      </c>
      <c r="D386" s="125">
        <v>40724</v>
      </c>
      <c r="E386" s="124">
        <v>79059.19</v>
      </c>
      <c r="F386" s="124">
        <v>46750.970000000008</v>
      </c>
      <c r="G386" s="124">
        <v>40031.46</v>
      </c>
      <c r="H386" s="167"/>
      <c r="I386" s="124"/>
      <c r="J386" s="124">
        <f t="shared" si="4"/>
        <v>79059.19</v>
      </c>
      <c r="L386" s="127">
        <v>1441.5844444444447</v>
      </c>
      <c r="M386" s="124">
        <v>1554.0522222222228</v>
      </c>
      <c r="N386" s="128">
        <v>1274.2522222222226</v>
      </c>
      <c r="O386" s="122"/>
      <c r="P386" s="61"/>
      <c r="Q386" s="60"/>
      <c r="R386" s="60"/>
      <c r="T386" s="74"/>
      <c r="U386" s="74"/>
      <c r="V386" s="74"/>
    </row>
    <row r="387" spans="1:22">
      <c r="A387" s="124" t="s">
        <v>24</v>
      </c>
      <c r="B387" s="124" t="s">
        <v>169</v>
      </c>
      <c r="C387" s="125">
        <v>40725</v>
      </c>
      <c r="D387" s="125">
        <v>40760</v>
      </c>
      <c r="E387" s="124">
        <v>78806.11</v>
      </c>
      <c r="F387" s="124">
        <v>47666.779999999992</v>
      </c>
      <c r="G387" s="124">
        <v>40776.380000000005</v>
      </c>
      <c r="H387" s="68"/>
      <c r="I387" s="124"/>
      <c r="J387" s="124">
        <f t="shared" si="4"/>
        <v>78806.11</v>
      </c>
      <c r="L387" s="127">
        <v>1594.8200000000004</v>
      </c>
      <c r="M387" s="124">
        <v>1529.6622222222227</v>
      </c>
      <c r="N387" s="128">
        <v>1256.1222222222225</v>
      </c>
      <c r="O387" s="122"/>
      <c r="P387" s="61"/>
      <c r="Q387" s="60"/>
      <c r="R387" s="60"/>
      <c r="T387" s="74"/>
      <c r="U387" s="74"/>
      <c r="V387" s="74"/>
    </row>
    <row r="388" spans="1:22">
      <c r="A388" s="124" t="s">
        <v>24</v>
      </c>
      <c r="B388" s="124" t="s">
        <v>172</v>
      </c>
      <c r="C388" s="125">
        <v>40761</v>
      </c>
      <c r="D388" s="125">
        <v>40816</v>
      </c>
      <c r="E388" s="124">
        <v>80384.95</v>
      </c>
      <c r="F388" s="124">
        <v>49254.649999999994</v>
      </c>
      <c r="G388" s="124">
        <v>42207.170000000006</v>
      </c>
      <c r="H388" s="68"/>
      <c r="I388" s="124"/>
      <c r="J388" s="124">
        <f t="shared" si="4"/>
        <v>80384.95</v>
      </c>
      <c r="L388" s="127">
        <v>1621.0155555555559</v>
      </c>
      <c r="M388" s="124">
        <v>1585.5922222222223</v>
      </c>
      <c r="N388" s="128">
        <v>1299.8922222222222</v>
      </c>
      <c r="O388" s="122"/>
      <c r="P388" s="61"/>
      <c r="Q388" s="60"/>
      <c r="R388" s="60"/>
      <c r="T388" s="74"/>
      <c r="U388" s="74"/>
      <c r="V388" s="74"/>
    </row>
    <row r="389" spans="1:22">
      <c r="A389" s="124" t="s">
        <v>24</v>
      </c>
      <c r="B389" s="124" t="s">
        <v>170</v>
      </c>
      <c r="C389" s="125">
        <v>40817</v>
      </c>
      <c r="D389" s="125">
        <v>40837</v>
      </c>
      <c r="E389" s="124">
        <v>80384.95</v>
      </c>
      <c r="F389" s="124">
        <v>49254.649999999994</v>
      </c>
      <c r="G389" s="124">
        <v>42207.170000000006</v>
      </c>
      <c r="H389" s="68"/>
      <c r="I389" s="124"/>
      <c r="J389" s="124">
        <f t="shared" si="4"/>
        <v>80384.95</v>
      </c>
      <c r="L389" s="127">
        <v>1621.0155555555559</v>
      </c>
      <c r="M389" s="124">
        <v>1585.5922222222223</v>
      </c>
      <c r="N389" s="128">
        <v>1299.8922222222222</v>
      </c>
      <c r="O389" s="122"/>
      <c r="P389" s="61"/>
      <c r="Q389" s="60"/>
      <c r="R389" s="60"/>
      <c r="T389" s="74"/>
      <c r="U389" s="74"/>
      <c r="V389" s="74"/>
    </row>
    <row r="390" spans="1:22">
      <c r="A390" s="124" t="s">
        <v>24</v>
      </c>
      <c r="B390" s="124" t="s">
        <v>171</v>
      </c>
      <c r="C390" s="125">
        <v>40838</v>
      </c>
      <c r="D390" s="125">
        <v>40908</v>
      </c>
      <c r="E390" s="124">
        <v>117658.93007940291</v>
      </c>
      <c r="F390" s="124">
        <v>80792.186728005603</v>
      </c>
      <c r="G390" s="124">
        <v>72029.157397666335</v>
      </c>
      <c r="H390" s="68"/>
      <c r="I390" s="124"/>
      <c r="J390" s="124">
        <f t="shared" si="4"/>
        <v>117658.93007940291</v>
      </c>
      <c r="L390" s="127">
        <v>3169.8087404834378</v>
      </c>
      <c r="M390" s="124">
        <v>3191.2203474360686</v>
      </c>
      <c r="N390" s="128">
        <v>2774.9714314380608</v>
      </c>
      <c r="O390" s="122"/>
      <c r="P390" s="61"/>
      <c r="Q390" s="60"/>
      <c r="R390" s="60"/>
      <c r="T390" s="74"/>
      <c r="U390" s="74"/>
      <c r="V390" s="74"/>
    </row>
    <row r="391" spans="1:22">
      <c r="A391" s="134" t="s">
        <v>25</v>
      </c>
      <c r="B391" s="134" t="s">
        <v>111</v>
      </c>
      <c r="C391" s="135">
        <v>40544</v>
      </c>
      <c r="D391" s="135">
        <v>40552</v>
      </c>
      <c r="E391" s="134">
        <v>262370.93124920235</v>
      </c>
      <c r="F391" s="134">
        <v>197497.75841999752</v>
      </c>
      <c r="G391" s="134">
        <v>162512.55176162324</v>
      </c>
      <c r="H391" s="168"/>
      <c r="I391" s="136">
        <v>39.285569487149985</v>
      </c>
      <c r="J391" s="134">
        <f t="shared" ref="J391:J404" si="5">+E391+I391</f>
        <v>262410.21681868949</v>
      </c>
      <c r="L391" s="137">
        <v>9135.4876425731418</v>
      </c>
      <c r="M391" s="134">
        <v>8390.9027691760439</v>
      </c>
      <c r="N391" s="138">
        <v>7839.5007118956291</v>
      </c>
      <c r="O391" s="122"/>
      <c r="P391" s="61"/>
      <c r="Q391" s="60"/>
      <c r="R391" s="60"/>
      <c r="T391" s="74"/>
      <c r="U391" s="74"/>
      <c r="V391" s="74"/>
    </row>
    <row r="392" spans="1:22">
      <c r="A392" s="134" t="s">
        <v>25</v>
      </c>
      <c r="B392" s="134" t="s">
        <v>117</v>
      </c>
      <c r="C392" s="135">
        <v>40553</v>
      </c>
      <c r="D392" s="135">
        <v>40576</v>
      </c>
      <c r="E392" s="134">
        <v>235112.6239571601</v>
      </c>
      <c r="F392" s="134">
        <v>183728.59727345023</v>
      </c>
      <c r="G392" s="134">
        <v>158032.92237435433</v>
      </c>
      <c r="I392" s="136">
        <v>39.285569487149985</v>
      </c>
      <c r="J392" s="134">
        <f t="shared" si="5"/>
        <v>235151.90952664724</v>
      </c>
      <c r="L392" s="139">
        <v>8974.6486570257184</v>
      </c>
      <c r="M392" s="134">
        <v>8390.9027691760439</v>
      </c>
      <c r="N392" s="140">
        <v>7839.5007118956291</v>
      </c>
      <c r="O392" s="122"/>
      <c r="P392" s="61"/>
      <c r="Q392" s="60"/>
      <c r="R392" s="60"/>
      <c r="T392" s="74"/>
      <c r="U392" s="74"/>
      <c r="V392" s="74"/>
    </row>
    <row r="393" spans="1:22">
      <c r="A393" s="134" t="s">
        <v>25</v>
      </c>
      <c r="B393" s="134" t="s">
        <v>132</v>
      </c>
      <c r="C393" s="135">
        <v>40577</v>
      </c>
      <c r="D393" s="135">
        <v>40580</v>
      </c>
      <c r="E393" s="134">
        <v>232271.94960078373</v>
      </c>
      <c r="F393" s="134">
        <v>184253.21513370323</v>
      </c>
      <c r="G393" s="134">
        <v>156558.13852017559</v>
      </c>
      <c r="I393" s="136">
        <v>39.457522935714991</v>
      </c>
      <c r="J393" s="134">
        <f t="shared" si="5"/>
        <v>232311.40712371946</v>
      </c>
      <c r="L393" s="139">
        <v>9047.2300355056741</v>
      </c>
      <c r="M393" s="134">
        <v>8433.0388643967453</v>
      </c>
      <c r="N393" s="140">
        <v>8058.405931240527</v>
      </c>
      <c r="O393" s="122"/>
      <c r="P393" s="61"/>
      <c r="Q393" s="60"/>
      <c r="R393" s="60"/>
      <c r="T393" s="74"/>
      <c r="U393" s="74"/>
      <c r="V393" s="74"/>
    </row>
    <row r="394" spans="1:22">
      <c r="A394" s="134" t="s">
        <v>25</v>
      </c>
      <c r="B394" s="134" t="s">
        <v>165</v>
      </c>
      <c r="C394" s="135">
        <v>40581</v>
      </c>
      <c r="D394" s="135">
        <v>40594</v>
      </c>
      <c r="E394" s="134">
        <v>229170.15378719024</v>
      </c>
      <c r="F394" s="134">
        <v>184193.8566879812</v>
      </c>
      <c r="G394" s="134">
        <v>156625.69161132176</v>
      </c>
      <c r="I394" s="136">
        <v>39.457522935714991</v>
      </c>
      <c r="J394" s="134">
        <f t="shared" si="5"/>
        <v>229209.61131012597</v>
      </c>
      <c r="L394" s="139">
        <v>9072.882791858583</v>
      </c>
      <c r="M394" s="134">
        <v>8460.6544566520024</v>
      </c>
      <c r="N394" s="140">
        <v>8058.405931240527</v>
      </c>
      <c r="O394" s="122"/>
      <c r="P394" s="61"/>
      <c r="Q394" s="60"/>
      <c r="R394" s="60"/>
      <c r="T394" s="74"/>
      <c r="U394" s="74"/>
      <c r="V394" s="74"/>
    </row>
    <row r="395" spans="1:22">
      <c r="A395" s="134" t="s">
        <v>25</v>
      </c>
      <c r="B395" s="134" t="s">
        <v>132</v>
      </c>
      <c r="C395" s="135">
        <v>40595</v>
      </c>
      <c r="D395" s="135">
        <v>40601</v>
      </c>
      <c r="E395" s="134">
        <v>232271.94960078373</v>
      </c>
      <c r="F395" s="134">
        <v>184253.21513370323</v>
      </c>
      <c r="G395" s="134">
        <v>156558.13852017559</v>
      </c>
      <c r="I395" s="136">
        <v>39.457522935714991</v>
      </c>
      <c r="J395" s="134">
        <f>+E395+I395</f>
        <v>232311.40712371946</v>
      </c>
      <c r="L395" s="139">
        <v>9047.2300355056741</v>
      </c>
      <c r="M395" s="134">
        <v>8433.0388643967453</v>
      </c>
      <c r="N395" s="140">
        <v>8058.405931240527</v>
      </c>
      <c r="O395" s="122"/>
      <c r="P395" s="61"/>
      <c r="Q395" s="60"/>
      <c r="R395" s="60"/>
      <c r="T395" s="74"/>
      <c r="U395" s="74"/>
      <c r="V395" s="74"/>
    </row>
    <row r="396" spans="1:22">
      <c r="A396" s="134" t="s">
        <v>25</v>
      </c>
      <c r="B396" s="134" t="s">
        <v>112</v>
      </c>
      <c r="C396" s="135">
        <v>40602</v>
      </c>
      <c r="D396" s="135">
        <v>40618</v>
      </c>
      <c r="E396" s="134">
        <v>242300.37148347255</v>
      </c>
      <c r="F396" s="134">
        <v>186323.90418495392</v>
      </c>
      <c r="G396" s="134">
        <v>154750.77791846573</v>
      </c>
      <c r="I396" s="136">
        <v>39.457522935714991</v>
      </c>
      <c r="J396" s="134">
        <f t="shared" si="5"/>
        <v>242339.82900640828</v>
      </c>
      <c r="L396" s="137">
        <v>8987.4206317619628</v>
      </c>
      <c r="M396" s="134">
        <v>8250.7411197618094</v>
      </c>
      <c r="N396" s="138">
        <v>7876.0911526975424</v>
      </c>
      <c r="O396" s="122"/>
      <c r="P396" s="61"/>
      <c r="Q396" s="60"/>
      <c r="R396" s="60"/>
      <c r="T396" s="74"/>
      <c r="U396" s="74"/>
      <c r="V396" s="74"/>
    </row>
    <row r="397" spans="1:22">
      <c r="A397" s="134" t="s">
        <v>25</v>
      </c>
      <c r="B397" s="134" t="s">
        <v>129</v>
      </c>
      <c r="C397" s="135">
        <v>40619</v>
      </c>
      <c r="D397" s="135">
        <v>40633</v>
      </c>
      <c r="E397" s="134">
        <v>241141.8518773228</v>
      </c>
      <c r="F397" s="134">
        <v>186323.90418495389</v>
      </c>
      <c r="G397" s="134">
        <v>154750.77791846573</v>
      </c>
      <c r="H397" s="68"/>
      <c r="I397" s="136">
        <v>39.457522935714991</v>
      </c>
      <c r="J397" s="134">
        <f t="shared" si="5"/>
        <v>241181.30940025853</v>
      </c>
      <c r="L397" s="139">
        <v>8987.4206317619646</v>
      </c>
      <c r="M397" s="134">
        <v>8250.7411197618094</v>
      </c>
      <c r="N397" s="140">
        <v>7876.0911526975424</v>
      </c>
      <c r="O397" s="122"/>
      <c r="P397" s="61"/>
      <c r="Q397" s="60"/>
      <c r="R397" s="60"/>
      <c r="T397" s="74"/>
      <c r="U397" s="74"/>
      <c r="V397" s="74"/>
    </row>
    <row r="398" spans="1:22">
      <c r="A398" s="134" t="s">
        <v>25</v>
      </c>
      <c r="B398" s="134" t="s">
        <v>174</v>
      </c>
      <c r="C398" s="135">
        <v>40634</v>
      </c>
      <c r="D398" s="135">
        <v>40706</v>
      </c>
      <c r="E398" s="134">
        <v>241555.98336188777</v>
      </c>
      <c r="F398" s="134">
        <v>186633.49521142783</v>
      </c>
      <c r="G398" s="134">
        <v>155006.51291559136</v>
      </c>
      <c r="H398" s="68"/>
      <c r="I398" s="136">
        <v>39.457522935714991</v>
      </c>
      <c r="J398" s="134">
        <f t="shared" si="5"/>
        <v>241595.4408848235</v>
      </c>
      <c r="L398" s="139">
        <v>8993.1597252330394</v>
      </c>
      <c r="M398" s="134">
        <v>8257.8300901940802</v>
      </c>
      <c r="N398" s="140">
        <v>7877.8344903102725</v>
      </c>
      <c r="O398" s="122"/>
      <c r="P398" s="61"/>
      <c r="Q398" s="60"/>
      <c r="R398" s="60"/>
      <c r="T398" s="74"/>
      <c r="U398" s="74"/>
      <c r="V398" s="74"/>
    </row>
    <row r="399" spans="1:22">
      <c r="A399" s="134" t="s">
        <v>25</v>
      </c>
      <c r="B399" s="134" t="s">
        <v>175</v>
      </c>
      <c r="C399" s="135">
        <v>40707</v>
      </c>
      <c r="D399" s="135">
        <v>40724</v>
      </c>
      <c r="E399" s="134">
        <v>234840.08605510619</v>
      </c>
      <c r="F399" s="134">
        <v>186723.64071145802</v>
      </c>
      <c r="G399" s="134">
        <v>155007.02829727638</v>
      </c>
      <c r="H399" s="68"/>
      <c r="I399" s="136">
        <v>39.457522935714991</v>
      </c>
      <c r="J399" s="134">
        <f t="shared" si="5"/>
        <v>234879.54357804192</v>
      </c>
      <c r="L399" s="139">
        <v>8694.4272728355554</v>
      </c>
      <c r="M399" s="134">
        <v>8266.3202755672755</v>
      </c>
      <c r="N399" s="140">
        <v>7745.6437517601898</v>
      </c>
      <c r="O399" s="122"/>
      <c r="P399" s="61"/>
      <c r="Q399" s="60"/>
      <c r="R399" s="60"/>
      <c r="T399" s="74"/>
      <c r="U399" s="74"/>
      <c r="V399" s="74"/>
    </row>
    <row r="400" spans="1:22">
      <c r="A400" s="134" t="s">
        <v>25</v>
      </c>
      <c r="B400" s="134" t="s">
        <v>169</v>
      </c>
      <c r="C400" s="135">
        <v>40725</v>
      </c>
      <c r="D400" s="135">
        <v>40755</v>
      </c>
      <c r="E400" s="134">
        <v>234741.94143846852</v>
      </c>
      <c r="F400" s="134">
        <v>186772.1560686013</v>
      </c>
      <c r="G400" s="134">
        <v>155051.35418926677</v>
      </c>
      <c r="H400" s="68"/>
      <c r="I400" s="136">
        <v>41.0595</v>
      </c>
      <c r="J400" s="134">
        <f t="shared" si="5"/>
        <v>234783.00093846853</v>
      </c>
      <c r="L400" s="139">
        <v>8703.1848862855095</v>
      </c>
      <c r="M400" s="134">
        <v>8274.060522728998</v>
      </c>
      <c r="N400" s="140">
        <v>7753.8726820660277</v>
      </c>
      <c r="O400" s="122"/>
      <c r="P400" s="61"/>
      <c r="Q400" s="60"/>
      <c r="R400" s="60"/>
      <c r="T400" s="74"/>
      <c r="U400" s="74"/>
      <c r="V400" s="74"/>
    </row>
    <row r="401" spans="1:39">
      <c r="A401" s="134" t="s">
        <v>25</v>
      </c>
      <c r="B401" s="134" t="s">
        <v>172</v>
      </c>
      <c r="C401" s="172">
        <v>40756</v>
      </c>
      <c r="D401" s="172">
        <v>40769</v>
      </c>
      <c r="E401" s="134">
        <v>236721.33746719328</v>
      </c>
      <c r="F401" s="134">
        <v>190769.96694277416</v>
      </c>
      <c r="G401" s="134">
        <v>159451.60682693671</v>
      </c>
      <c r="H401" s="68"/>
      <c r="I401" s="136">
        <v>40.9895</v>
      </c>
      <c r="J401" s="134">
        <f t="shared" si="5"/>
        <v>236762.32696719328</v>
      </c>
      <c r="L401" s="139">
        <v>8568.0510848278245</v>
      </c>
      <c r="M401" s="134">
        <v>8043.2950086221381</v>
      </c>
      <c r="N401" s="140">
        <v>7618.1369747324452</v>
      </c>
      <c r="O401" s="122"/>
      <c r="P401" s="61"/>
      <c r="Q401" s="60"/>
      <c r="R401" s="60"/>
      <c r="T401" s="74"/>
      <c r="U401" s="74"/>
      <c r="V401" s="74"/>
    </row>
    <row r="402" spans="1:39">
      <c r="A402" s="134" t="s">
        <v>25</v>
      </c>
      <c r="B402" s="134" t="s">
        <v>173</v>
      </c>
      <c r="C402" s="135">
        <v>40770</v>
      </c>
      <c r="D402" s="135">
        <v>40816</v>
      </c>
      <c r="E402" s="134">
        <v>236823.45746719328</v>
      </c>
      <c r="F402" s="134">
        <v>190555.73694277415</v>
      </c>
      <c r="G402" s="134">
        <v>159237.3768269367</v>
      </c>
      <c r="H402" s="68"/>
      <c r="I402" s="136">
        <v>40.9895</v>
      </c>
      <c r="J402" s="134">
        <f t="shared" si="5"/>
        <v>236864.44696719327</v>
      </c>
      <c r="L402" s="139">
        <v>8556.4710848278246</v>
      </c>
      <c r="M402" s="134">
        <v>8031.7150086221382</v>
      </c>
      <c r="N402" s="140">
        <v>7606.5569747324453</v>
      </c>
      <c r="O402" s="122"/>
      <c r="P402" s="61"/>
      <c r="Q402" s="60"/>
      <c r="R402" s="60"/>
      <c r="T402" s="74"/>
      <c r="U402" s="74"/>
      <c r="V402" s="74"/>
    </row>
    <row r="403" spans="1:39">
      <c r="A403" s="134" t="s">
        <v>25</v>
      </c>
      <c r="B403" s="134" t="s">
        <v>170</v>
      </c>
      <c r="C403" s="135">
        <v>40817</v>
      </c>
      <c r="D403" s="135">
        <v>40874</v>
      </c>
      <c r="E403" s="134">
        <v>234436.42474480142</v>
      </c>
      <c r="F403" s="134">
        <v>190504.64784963866</v>
      </c>
      <c r="G403" s="134">
        <v>159148.67241954576</v>
      </c>
      <c r="H403" s="68"/>
      <c r="I403" s="136">
        <v>40.9895</v>
      </c>
      <c r="J403" s="134">
        <f t="shared" si="5"/>
        <v>234477.41424480142</v>
      </c>
      <c r="L403" s="139">
        <v>8532.5706092889304</v>
      </c>
      <c r="M403" s="134">
        <v>8031.3199332024069</v>
      </c>
      <c r="N403" s="140">
        <v>7606.161899312714</v>
      </c>
      <c r="O403" s="122"/>
      <c r="P403" s="61"/>
      <c r="Q403" s="60"/>
      <c r="R403" s="60"/>
      <c r="T403" s="74"/>
      <c r="U403" s="74"/>
      <c r="V403" s="74"/>
    </row>
    <row r="404" spans="1:39">
      <c r="A404" s="134" t="s">
        <v>25</v>
      </c>
      <c r="B404" s="134" t="s">
        <v>171</v>
      </c>
      <c r="C404" s="135">
        <v>40875</v>
      </c>
      <c r="D404" s="135">
        <v>40908</v>
      </c>
      <c r="E404" s="134">
        <v>233514.73794240016</v>
      </c>
      <c r="F404" s="134">
        <v>189891.75110301294</v>
      </c>
      <c r="G404" s="134">
        <v>158739.19911211319</v>
      </c>
      <c r="H404" s="68"/>
      <c r="I404" s="136">
        <v>8.1978999999999989</v>
      </c>
      <c r="J404" s="134">
        <f t="shared" si="5"/>
        <v>233522.93584240015</v>
      </c>
      <c r="L404" s="139">
        <v>8444.0453295991647</v>
      </c>
      <c r="M404" s="134">
        <v>8061.7161406254254</v>
      </c>
      <c r="N404" s="140">
        <v>7527.7826777703194</v>
      </c>
      <c r="O404" s="122"/>
      <c r="P404" s="61"/>
      <c r="Q404" s="60"/>
      <c r="R404" s="60"/>
      <c r="T404" s="74"/>
      <c r="U404" s="74"/>
      <c r="V404" s="74"/>
    </row>
    <row r="405" spans="1:39">
      <c r="A405" s="142" t="s">
        <v>26</v>
      </c>
      <c r="B405" s="142" t="s">
        <v>111</v>
      </c>
      <c r="C405" s="143">
        <v>40544</v>
      </c>
      <c r="D405" s="143">
        <v>40552</v>
      </c>
      <c r="E405" s="142">
        <v>137837.88799999998</v>
      </c>
      <c r="F405" s="142">
        <v>111362.64400000001</v>
      </c>
      <c r="G405" s="142">
        <v>84771.458000000013</v>
      </c>
      <c r="I405" s="142"/>
      <c r="J405" s="142">
        <f>+E405+I405</f>
        <v>137837.88799999998</v>
      </c>
      <c r="L405" s="144">
        <v>3534.2826666666656</v>
      </c>
      <c r="M405" s="142">
        <v>2913.1795555555545</v>
      </c>
      <c r="N405" s="145">
        <v>2157.547555555554</v>
      </c>
      <c r="O405" s="122"/>
      <c r="P405" s="61"/>
      <c r="Q405" s="60"/>
      <c r="R405" s="60"/>
      <c r="T405" s="74"/>
      <c r="U405" s="74"/>
      <c r="V405" s="74"/>
    </row>
    <row r="406" spans="1:39">
      <c r="A406" s="142" t="s">
        <v>26</v>
      </c>
      <c r="B406" s="142" t="s">
        <v>176</v>
      </c>
      <c r="C406" s="143">
        <v>40553</v>
      </c>
      <c r="D406" s="143">
        <v>40580</v>
      </c>
      <c r="E406" s="142">
        <v>125715.57499999997</v>
      </c>
      <c r="F406" s="142">
        <v>105863.57400000001</v>
      </c>
      <c r="G406" s="142">
        <v>83316.248000000007</v>
      </c>
      <c r="H406" s="173"/>
      <c r="I406" s="142"/>
      <c r="J406" s="142">
        <f>+E406+I406</f>
        <v>125715.57499999997</v>
      </c>
      <c r="L406" s="144">
        <v>3456.9326666666657</v>
      </c>
      <c r="M406" s="142">
        <v>2830.4395555555548</v>
      </c>
      <c r="N406" s="145">
        <v>2157.547555555554</v>
      </c>
      <c r="O406" s="122"/>
      <c r="P406" s="61"/>
      <c r="Q406" s="60"/>
      <c r="R406" s="60"/>
      <c r="T406" s="74"/>
      <c r="U406" s="74"/>
      <c r="V406" s="74"/>
    </row>
    <row r="407" spans="1:39">
      <c r="A407" s="142" t="s">
        <v>26</v>
      </c>
      <c r="B407" s="142" t="s">
        <v>132</v>
      </c>
      <c r="C407" s="143">
        <v>40581</v>
      </c>
      <c r="D407" s="143">
        <v>40594</v>
      </c>
      <c r="E407" s="142">
        <v>124285.92499999996</v>
      </c>
      <c r="F407" s="142">
        <v>105863.57400000001</v>
      </c>
      <c r="G407" s="142">
        <v>83316.248000000007</v>
      </c>
      <c r="H407" s="173"/>
      <c r="I407" s="142"/>
      <c r="J407" s="142">
        <f>+E407+I407</f>
        <v>124285.92499999996</v>
      </c>
      <c r="L407" s="144">
        <v>3456.9326666666657</v>
      </c>
      <c r="M407" s="142">
        <v>2830.4395555555548</v>
      </c>
      <c r="N407" s="145">
        <v>2157.547555555554</v>
      </c>
      <c r="O407" s="122"/>
      <c r="P407" s="61"/>
      <c r="Q407" s="60"/>
      <c r="R407" s="60"/>
      <c r="T407" s="74"/>
      <c r="U407" s="74"/>
      <c r="V407" s="74"/>
    </row>
    <row r="408" spans="1:39">
      <c r="A408" s="142" t="s">
        <v>26</v>
      </c>
      <c r="B408" s="142" t="s">
        <v>176</v>
      </c>
      <c r="C408" s="143">
        <v>40595</v>
      </c>
      <c r="D408" s="143">
        <v>40601</v>
      </c>
      <c r="E408" s="142">
        <v>125715.57499999997</v>
      </c>
      <c r="F408" s="142">
        <v>105863.57400000001</v>
      </c>
      <c r="G408" s="142">
        <v>83316.248000000007</v>
      </c>
      <c r="H408" s="173"/>
      <c r="I408" s="142"/>
      <c r="J408" s="142">
        <f>+E408+I408</f>
        <v>125715.57499999997</v>
      </c>
      <c r="L408" s="144">
        <v>3456.9326666666657</v>
      </c>
      <c r="M408" s="142">
        <v>2830.4395555555548</v>
      </c>
      <c r="N408" s="145">
        <v>2157.547555555554</v>
      </c>
      <c r="O408" s="122"/>
      <c r="P408" s="61"/>
      <c r="Q408" s="60"/>
      <c r="R408" s="60"/>
      <c r="T408" s="74"/>
      <c r="U408" s="74"/>
      <c r="V408" s="74"/>
    </row>
    <row r="409" spans="1:39">
      <c r="A409" s="142" t="s">
        <v>26</v>
      </c>
      <c r="B409" s="174" t="s">
        <v>112</v>
      </c>
      <c r="C409" s="143">
        <v>40602</v>
      </c>
      <c r="D409" s="143">
        <v>40633</v>
      </c>
      <c r="E409" s="142">
        <v>136373.55510136366</v>
      </c>
      <c r="F409" s="142">
        <v>108660.23416850052</v>
      </c>
      <c r="G409" s="142">
        <v>84787.182991686248</v>
      </c>
      <c r="H409" s="173"/>
      <c r="I409" s="142"/>
      <c r="J409" s="142">
        <f>+E409+I409</f>
        <v>136373.55510136366</v>
      </c>
      <c r="L409" s="175">
        <v>3478.041426556144</v>
      </c>
      <c r="M409" s="176">
        <v>2674.5609351126677</v>
      </c>
      <c r="N409" s="177">
        <v>2126.1626473308816</v>
      </c>
      <c r="O409" s="122"/>
      <c r="P409" s="61"/>
      <c r="Q409" s="60"/>
      <c r="R409" s="60"/>
      <c r="T409" s="74"/>
      <c r="U409" s="74"/>
      <c r="V409" s="74"/>
    </row>
    <row r="410" spans="1:39">
      <c r="A410" s="142" t="s">
        <v>26</v>
      </c>
      <c r="B410" s="174" t="s">
        <v>166</v>
      </c>
      <c r="C410" s="143">
        <v>40634</v>
      </c>
      <c r="D410" s="143">
        <v>40724</v>
      </c>
      <c r="E410" s="142">
        <v>136481.5885910943</v>
      </c>
      <c r="F410" s="142">
        <v>108660.23416850052</v>
      </c>
      <c r="G410" s="142">
        <v>84787.182991686248</v>
      </c>
      <c r="H410" s="173"/>
      <c r="I410" s="142"/>
      <c r="J410" s="142">
        <v>136481.5885910943</v>
      </c>
      <c r="L410" s="175">
        <v>3478.041426556144</v>
      </c>
      <c r="M410" s="176">
        <v>2674.5609351126677</v>
      </c>
      <c r="N410" s="177">
        <v>2126.1626473308816</v>
      </c>
      <c r="O410" s="122"/>
      <c r="P410" s="61"/>
      <c r="Q410" s="60"/>
      <c r="R410" s="60"/>
      <c r="T410" s="74"/>
      <c r="U410" s="74"/>
      <c r="V410" s="74"/>
    </row>
    <row r="411" spans="1:39">
      <c r="A411" s="142" t="s">
        <v>26</v>
      </c>
      <c r="B411" s="142" t="s">
        <v>169</v>
      </c>
      <c r="C411" s="143">
        <v>40725</v>
      </c>
      <c r="D411" s="143">
        <v>40760</v>
      </c>
      <c r="E411" s="142">
        <v>136181.97001905541</v>
      </c>
      <c r="F411" s="142">
        <v>108725.82416850052</v>
      </c>
      <c r="G411" s="142">
        <v>82551.068095084513</v>
      </c>
      <c r="H411" s="68"/>
      <c r="I411" s="142"/>
      <c r="J411" s="142">
        <v>136481.5885910943</v>
      </c>
      <c r="L411" s="175">
        <v>3478.2014265561443</v>
      </c>
      <c r="M411" s="176">
        <v>2647.37315733489</v>
      </c>
      <c r="N411" s="177">
        <v>2044.0148695531045</v>
      </c>
      <c r="O411" s="122"/>
      <c r="P411" s="61"/>
      <c r="Q411" s="60"/>
      <c r="R411" s="60"/>
      <c r="T411" s="74"/>
      <c r="U411" s="74"/>
      <c r="V411" s="74"/>
    </row>
    <row r="412" spans="1:39">
      <c r="A412" s="142" t="s">
        <v>26</v>
      </c>
      <c r="B412" s="142" t="s">
        <v>172</v>
      </c>
      <c r="C412" s="143">
        <v>40761</v>
      </c>
      <c r="D412" s="143">
        <v>40816</v>
      </c>
      <c r="E412" s="142">
        <v>135736.15774228901</v>
      </c>
      <c r="F412" s="142">
        <v>108578.15684838973</v>
      </c>
      <c r="G412" s="142">
        <v>82237.926996690439</v>
      </c>
      <c r="H412" s="68"/>
      <c r="I412" s="142"/>
      <c r="J412" s="142">
        <v>136481.5885910943</v>
      </c>
      <c r="L412" s="175">
        <v>3749.1167119386141</v>
      </c>
      <c r="M412" s="176">
        <v>2878.7684427173599</v>
      </c>
      <c r="N412" s="177">
        <v>2299.5790438244626</v>
      </c>
      <c r="O412" s="122"/>
      <c r="P412" s="61"/>
      <c r="Q412" s="60"/>
      <c r="R412" s="60"/>
      <c r="T412" s="74"/>
      <c r="U412" s="74"/>
      <c r="V412" s="74"/>
    </row>
    <row r="413" spans="1:39" ht="13.5" thickBot="1">
      <c r="A413" s="142" t="s">
        <v>26</v>
      </c>
      <c r="B413" s="142" t="s">
        <v>170</v>
      </c>
      <c r="C413" s="143">
        <v>40817</v>
      </c>
      <c r="D413" s="143">
        <v>40908</v>
      </c>
      <c r="E413" s="142">
        <v>135024.73774525552</v>
      </c>
      <c r="F413" s="142">
        <v>107863.73515642456</v>
      </c>
      <c r="G413" s="142">
        <v>82421.961259543852</v>
      </c>
      <c r="H413" s="68"/>
      <c r="I413" s="142"/>
      <c r="J413" s="142">
        <v>136481.5885910943</v>
      </c>
      <c r="L413" s="175">
        <v>3828.667386135518</v>
      </c>
      <c r="M413" s="176">
        <v>2772.064719926359</v>
      </c>
      <c r="N413" s="177">
        <v>2375.1585119971769</v>
      </c>
      <c r="O413" s="122"/>
      <c r="P413" s="61"/>
      <c r="Q413" s="60"/>
      <c r="R413" s="60"/>
      <c r="T413" s="74"/>
      <c r="U413" s="74"/>
      <c r="V413" s="74"/>
    </row>
    <row r="414" spans="1:39">
      <c r="A414" s="4"/>
      <c r="B414" s="43"/>
      <c r="C414" s="43"/>
      <c r="D414" s="43"/>
      <c r="H414" s="178"/>
      <c r="I414" s="43"/>
      <c r="J414" s="43"/>
      <c r="K414" s="43"/>
      <c r="L414" s="179"/>
      <c r="M414" s="180"/>
      <c r="N414" s="181"/>
      <c r="O414" s="35"/>
      <c r="P414" s="61"/>
      <c r="Q414" s="60"/>
      <c r="R414" s="60"/>
      <c r="S414" s="35"/>
      <c r="T414" s="35"/>
      <c r="U414" s="35"/>
      <c r="V414" s="35"/>
      <c r="W414" s="35"/>
      <c r="X414" s="35"/>
      <c r="Y414" s="44"/>
      <c r="Z414" s="45"/>
      <c r="AA414" s="45"/>
      <c r="AB414" s="44"/>
      <c r="AC414" s="53"/>
      <c r="AD414" s="47"/>
      <c r="AE414" s="47"/>
      <c r="AF414" s="47"/>
      <c r="AG414" s="35"/>
      <c r="AH414" s="47"/>
      <c r="AI414" s="45"/>
      <c r="AJ414" s="48"/>
      <c r="AK414" s="45"/>
      <c r="AL414" s="48"/>
      <c r="AM414" s="48"/>
    </row>
    <row r="415" spans="1:39" ht="13.5" thickBot="1">
      <c r="A415" s="160" t="s">
        <v>177</v>
      </c>
      <c r="B415" s="58"/>
      <c r="C415" s="58"/>
      <c r="D415" s="58"/>
      <c r="E415" s="58"/>
      <c r="F415" s="58"/>
      <c r="G415" s="58"/>
      <c r="L415" s="182"/>
      <c r="M415" s="183"/>
      <c r="N415" s="184"/>
      <c r="O415" s="60"/>
      <c r="P415" s="61"/>
      <c r="Q415" s="60"/>
      <c r="R415" s="60"/>
      <c r="T415" s="32"/>
      <c r="U415" s="32"/>
      <c r="V415" s="32"/>
    </row>
    <row r="416" spans="1:39" ht="26.25" customHeight="1">
      <c r="A416" s="8" t="s">
        <v>2</v>
      </c>
      <c r="B416" s="8" t="s">
        <v>37</v>
      </c>
      <c r="C416" s="8" t="s">
        <v>38</v>
      </c>
      <c r="D416" s="8" t="s">
        <v>39</v>
      </c>
      <c r="E416" s="9" t="s">
        <v>40</v>
      </c>
      <c r="F416" s="9" t="s">
        <v>41</v>
      </c>
      <c r="G416" s="9" t="s">
        <v>42</v>
      </c>
      <c r="I416" s="62" t="s">
        <v>106</v>
      </c>
      <c r="J416" s="62" t="s">
        <v>107</v>
      </c>
      <c r="L416" s="185" t="s">
        <v>108</v>
      </c>
      <c r="M416" s="186" t="s">
        <v>109</v>
      </c>
      <c r="N416" s="187" t="s">
        <v>110</v>
      </c>
      <c r="O416" s="32"/>
      <c r="P416" s="61"/>
      <c r="Q416" s="60"/>
      <c r="R416" s="60"/>
      <c r="T416" s="32"/>
      <c r="U416" s="32"/>
      <c r="V416" s="32"/>
    </row>
    <row r="417" spans="1:39">
      <c r="A417" s="110" t="s">
        <v>22</v>
      </c>
      <c r="B417" s="110" t="s">
        <v>178</v>
      </c>
      <c r="C417" s="111">
        <v>40452</v>
      </c>
      <c r="D417" s="111">
        <v>40454</v>
      </c>
      <c r="E417" s="110">
        <v>149230.6986328073</v>
      </c>
      <c r="F417" s="110">
        <v>114814.20943371508</v>
      </c>
      <c r="G417" s="110">
        <v>94966.614347807248</v>
      </c>
      <c r="I417" s="112">
        <v>67.025410006733594</v>
      </c>
      <c r="J417" s="110">
        <f t="shared" ref="J417:J423" si="6">+E417+I417</f>
        <v>149297.72404281402</v>
      </c>
      <c r="L417" s="113">
        <v>4112.8552661692665</v>
      </c>
      <c r="M417" s="110">
        <v>3907.1776607471111</v>
      </c>
      <c r="N417" s="114">
        <v>2808.3275086397625</v>
      </c>
      <c r="P417" s="61"/>
      <c r="Q417" s="60"/>
      <c r="R417" s="60"/>
      <c r="T417" s="74"/>
      <c r="U417" s="74"/>
      <c r="V417" s="74"/>
    </row>
    <row r="418" spans="1:39">
      <c r="A418" s="110" t="s">
        <v>22</v>
      </c>
      <c r="B418" s="116" t="s">
        <v>179</v>
      </c>
      <c r="C418" s="111">
        <v>40455</v>
      </c>
      <c r="D418" s="111">
        <v>40524</v>
      </c>
      <c r="E418" s="110">
        <v>148602.92653069695</v>
      </c>
      <c r="F418" s="110">
        <v>113969.04561519067</v>
      </c>
      <c r="G418" s="110">
        <v>93866.906113621109</v>
      </c>
      <c r="H418" s="68"/>
      <c r="I418" s="112">
        <v>67.15069191984756</v>
      </c>
      <c r="J418" s="110">
        <f t="shared" si="6"/>
        <v>148670.07722261679</v>
      </c>
      <c r="L418" s="113">
        <v>4159.5198324349476</v>
      </c>
      <c r="M418" s="110">
        <v>3953.2767261908302</v>
      </c>
      <c r="N418" s="114">
        <v>2904.6223455320869</v>
      </c>
      <c r="P418" s="61"/>
      <c r="Q418" s="60"/>
      <c r="R418" s="60"/>
      <c r="T418" s="74"/>
      <c r="U418" s="74"/>
      <c r="V418" s="74"/>
    </row>
    <row r="419" spans="1:39">
      <c r="A419" s="110" t="s">
        <v>22</v>
      </c>
      <c r="B419" s="116" t="s">
        <v>180</v>
      </c>
      <c r="C419" s="111">
        <v>40525</v>
      </c>
      <c r="D419" s="111">
        <v>40543</v>
      </c>
      <c r="E419" s="110">
        <v>148645.10316944524</v>
      </c>
      <c r="F419" s="110">
        <v>114002.35782283997</v>
      </c>
      <c r="G419" s="110">
        <v>93896.454884876512</v>
      </c>
      <c r="H419" s="68"/>
      <c r="I419" s="112">
        <v>67.15069191984756</v>
      </c>
      <c r="J419" s="110">
        <f t="shared" si="6"/>
        <v>148712.25386136508</v>
      </c>
      <c r="L419" s="113">
        <v>4148.3634944519508</v>
      </c>
      <c r="M419" s="110">
        <v>3916.4803861115493</v>
      </c>
      <c r="N419" s="114">
        <v>2876.2078195310037</v>
      </c>
      <c r="P419" s="61"/>
      <c r="Q419" s="60"/>
      <c r="R419" s="60"/>
      <c r="T419" s="74"/>
      <c r="U419" s="74"/>
      <c r="V419" s="74"/>
    </row>
    <row r="420" spans="1:39">
      <c r="A420" s="117" t="s">
        <v>23</v>
      </c>
      <c r="B420" s="117" t="s">
        <v>178</v>
      </c>
      <c r="C420" s="118">
        <v>40452</v>
      </c>
      <c r="D420" s="118">
        <v>40543</v>
      </c>
      <c r="E420" s="117">
        <v>238301.74784800003</v>
      </c>
      <c r="F420" s="117">
        <v>168103.43152799999</v>
      </c>
      <c r="G420" s="117">
        <v>141078.94613600001</v>
      </c>
      <c r="H420" s="168"/>
      <c r="I420" s="119">
        <v>83.121111468000009</v>
      </c>
      <c r="J420" s="117">
        <f t="shared" si="6"/>
        <v>238384.86895946803</v>
      </c>
      <c r="L420" s="120">
        <v>8187.7934040000546</v>
      </c>
      <c r="M420" s="117">
        <v>7881.386692</v>
      </c>
      <c r="N420" s="121">
        <v>7017.7188500000047</v>
      </c>
      <c r="O420" s="122"/>
      <c r="P420" s="61"/>
      <c r="Q420" s="60"/>
      <c r="R420" s="60"/>
      <c r="T420" s="74"/>
      <c r="U420" s="74"/>
      <c r="V420" s="74"/>
    </row>
    <row r="421" spans="1:39">
      <c r="A421" s="134" t="s">
        <v>25</v>
      </c>
      <c r="B421" s="134" t="s">
        <v>178</v>
      </c>
      <c r="C421" s="135">
        <v>40452</v>
      </c>
      <c r="D421" s="135">
        <v>40510</v>
      </c>
      <c r="E421" s="134">
        <v>264241.38251200004</v>
      </c>
      <c r="F421" s="134">
        <v>198645.21468</v>
      </c>
      <c r="G421" s="134">
        <v>163261.59133999998</v>
      </c>
      <c r="H421" s="168"/>
      <c r="I421" s="136">
        <v>37.465569487149985</v>
      </c>
      <c r="J421" s="134">
        <f t="shared" si="6"/>
        <v>264278.84808148717</v>
      </c>
      <c r="L421" s="139">
        <v>9176.2930600000545</v>
      </c>
      <c r="M421" s="134">
        <v>8385.444210000016</v>
      </c>
      <c r="N421" s="140">
        <v>7917.9376700000139</v>
      </c>
      <c r="O421" s="122"/>
      <c r="P421" s="35"/>
      <c r="Q421" s="35"/>
      <c r="R421" s="35"/>
      <c r="T421" s="74"/>
      <c r="U421" s="74"/>
      <c r="V421" s="74"/>
    </row>
    <row r="422" spans="1:39">
      <c r="A422" s="134" t="s">
        <v>25</v>
      </c>
      <c r="B422" s="134" t="s">
        <v>179</v>
      </c>
      <c r="C422" s="135">
        <v>40511</v>
      </c>
      <c r="D422" s="135">
        <v>40543</v>
      </c>
      <c r="E422" s="134">
        <v>262778.81900000002</v>
      </c>
      <c r="F422" s="134">
        <v>197894.40166999999</v>
      </c>
      <c r="G422" s="134">
        <v>162776.30455</v>
      </c>
      <c r="H422" s="173"/>
      <c r="I422" s="136">
        <v>37.465569487149985</v>
      </c>
      <c r="J422" s="134">
        <f t="shared" si="6"/>
        <v>262816.28456948715</v>
      </c>
      <c r="L422" s="139">
        <v>9156.5687500000349</v>
      </c>
      <c r="M422" s="134">
        <v>8360.835769999976</v>
      </c>
      <c r="N422" s="140">
        <v>7841.8115700000199</v>
      </c>
      <c r="O422" s="122"/>
      <c r="P422" s="35"/>
      <c r="Q422" s="35"/>
      <c r="R422" s="35"/>
      <c r="T422" s="74"/>
      <c r="U422" s="74"/>
      <c r="V422" s="74"/>
    </row>
    <row r="423" spans="1:39">
      <c r="A423" s="142" t="s">
        <v>26</v>
      </c>
      <c r="B423" s="142" t="s">
        <v>178</v>
      </c>
      <c r="C423" s="143">
        <v>40452</v>
      </c>
      <c r="D423" s="143">
        <v>40543</v>
      </c>
      <c r="E423" s="142">
        <v>137837.88799999998</v>
      </c>
      <c r="F423" s="142">
        <v>111363.69399999999</v>
      </c>
      <c r="G423" s="142">
        <v>84854.753999999986</v>
      </c>
      <c r="I423" s="142"/>
      <c r="J423" s="142">
        <f t="shared" si="6"/>
        <v>137837.88799999998</v>
      </c>
      <c r="L423" s="144">
        <v>3542.8959999999788</v>
      </c>
      <c r="M423" s="142">
        <v>2907.5479999999952</v>
      </c>
      <c r="N423" s="145">
        <v>2171.9619999999995</v>
      </c>
      <c r="O423" s="122"/>
      <c r="P423" s="35"/>
      <c r="Q423" s="35"/>
      <c r="R423" s="35"/>
      <c r="T423" s="74"/>
      <c r="U423" s="74"/>
      <c r="V423" s="74"/>
    </row>
    <row r="424" spans="1:39">
      <c r="A424" s="4"/>
      <c r="B424" s="43"/>
      <c r="C424" s="43"/>
      <c r="D424" s="43"/>
      <c r="E424" s="188"/>
      <c r="G424" s="43"/>
      <c r="H424" s="178"/>
      <c r="I424" s="43"/>
      <c r="J424" s="43"/>
      <c r="K424" s="43"/>
      <c r="L424" s="189"/>
      <c r="M424" s="59"/>
      <c r="N424" s="190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44"/>
      <c r="Z424" s="45"/>
      <c r="AA424" s="45"/>
      <c r="AB424" s="44"/>
      <c r="AC424" s="53"/>
      <c r="AD424" s="47"/>
      <c r="AE424" s="47"/>
      <c r="AF424" s="47"/>
      <c r="AG424" s="35"/>
      <c r="AH424" s="47"/>
      <c r="AI424" s="45"/>
      <c r="AJ424" s="48"/>
      <c r="AK424" s="45"/>
      <c r="AL424" s="48"/>
      <c r="AM424" s="48"/>
    </row>
    <row r="425" spans="1:39" ht="13.5" thickBot="1">
      <c r="A425" s="160" t="s">
        <v>181</v>
      </c>
      <c r="B425" s="58"/>
      <c r="C425" s="58"/>
      <c r="D425" s="58"/>
      <c r="E425" s="58"/>
      <c r="F425" s="58"/>
      <c r="G425" s="58"/>
      <c r="L425" s="189"/>
      <c r="M425" s="59"/>
      <c r="N425" s="190"/>
      <c r="O425" s="60"/>
      <c r="P425" s="61"/>
      <c r="Q425" s="60"/>
      <c r="R425" s="60"/>
      <c r="T425" s="32"/>
      <c r="U425" s="32"/>
      <c r="V425" s="32"/>
    </row>
    <row r="426" spans="1:39" ht="26.25" customHeight="1">
      <c r="A426" s="8" t="s">
        <v>2</v>
      </c>
      <c r="B426" s="8" t="s">
        <v>37</v>
      </c>
      <c r="C426" s="8" t="s">
        <v>38</v>
      </c>
      <c r="D426" s="8" t="s">
        <v>39</v>
      </c>
      <c r="E426" s="9" t="s">
        <v>40</v>
      </c>
      <c r="F426" s="9" t="s">
        <v>41</v>
      </c>
      <c r="G426" s="9" t="s">
        <v>42</v>
      </c>
      <c r="I426" s="62" t="s">
        <v>106</v>
      </c>
      <c r="J426" s="62" t="s">
        <v>107</v>
      </c>
      <c r="L426" s="185" t="s">
        <v>108</v>
      </c>
      <c r="M426" s="186" t="s">
        <v>109</v>
      </c>
      <c r="N426" s="187" t="s">
        <v>110</v>
      </c>
      <c r="O426" s="32"/>
      <c r="P426" s="191"/>
      <c r="Q426" s="191"/>
      <c r="R426" s="191"/>
      <c r="T426" s="32"/>
      <c r="U426" s="32"/>
      <c r="V426" s="32"/>
    </row>
    <row r="427" spans="1:39">
      <c r="A427" s="66" t="s">
        <v>14</v>
      </c>
      <c r="B427" s="66" t="s">
        <v>182</v>
      </c>
      <c r="C427" s="67">
        <v>40360</v>
      </c>
      <c r="D427" s="67">
        <v>40405</v>
      </c>
      <c r="E427" s="66">
        <v>65697.152000000002</v>
      </c>
      <c r="F427" s="66">
        <v>53646.93</v>
      </c>
      <c r="G427" s="66">
        <v>39988.26</v>
      </c>
      <c r="I427" s="69">
        <v>59.623999999999995</v>
      </c>
      <c r="J427" s="66">
        <f>+E427+I427</f>
        <v>65756.775999999998</v>
      </c>
      <c r="L427" s="76">
        <v>636.00000000001455</v>
      </c>
      <c r="M427" s="77">
        <v>824.48999999999796</v>
      </c>
      <c r="N427" s="78">
        <v>845.77999999999884</v>
      </c>
      <c r="O427" s="73"/>
      <c r="P427" s="35"/>
      <c r="Q427" s="35"/>
      <c r="R427" s="35"/>
      <c r="T427" s="74"/>
      <c r="U427" s="74"/>
      <c r="V427" s="74"/>
    </row>
    <row r="428" spans="1:39">
      <c r="A428" s="66" t="s">
        <v>14</v>
      </c>
      <c r="B428" s="66" t="s">
        <v>183</v>
      </c>
      <c r="C428" s="67">
        <v>40406</v>
      </c>
      <c r="D428" s="67">
        <v>40421</v>
      </c>
      <c r="E428" s="66">
        <v>64335.858</v>
      </c>
      <c r="F428" s="66">
        <v>53599.61</v>
      </c>
      <c r="G428" s="66">
        <v>39964.6</v>
      </c>
      <c r="I428" s="69">
        <v>59.623999999999995</v>
      </c>
      <c r="J428" s="66">
        <f>+E428+I428</f>
        <v>64395.482000000004</v>
      </c>
      <c r="L428" s="76">
        <v>634.95999999999913</v>
      </c>
      <c r="M428" s="77">
        <v>823.18999999999505</v>
      </c>
      <c r="N428" s="78">
        <v>844.74000000000524</v>
      </c>
      <c r="O428" s="73"/>
      <c r="P428" s="35"/>
      <c r="Q428" s="35"/>
      <c r="R428" s="35"/>
      <c r="T428" s="74"/>
      <c r="U428" s="74"/>
      <c r="V428" s="74"/>
    </row>
    <row r="429" spans="1:39">
      <c r="A429" s="66" t="s">
        <v>14</v>
      </c>
      <c r="B429" s="162" t="s">
        <v>184</v>
      </c>
      <c r="C429" s="67">
        <v>40422</v>
      </c>
      <c r="D429" s="67">
        <v>40510</v>
      </c>
      <c r="E429" s="66">
        <v>63531.4</v>
      </c>
      <c r="F429" s="66">
        <v>52107.199999999997</v>
      </c>
      <c r="G429" s="66">
        <v>39093.599999999999</v>
      </c>
      <c r="I429" s="69">
        <v>59.623999999999995</v>
      </c>
      <c r="J429" s="66">
        <f>+E429+I429</f>
        <v>63591.024000000005</v>
      </c>
      <c r="L429" s="76">
        <v>634.97499999999854</v>
      </c>
      <c r="M429" s="77">
        <v>823.20499999999447</v>
      </c>
      <c r="N429" s="78">
        <v>844.76500000000669</v>
      </c>
      <c r="O429" s="73"/>
      <c r="P429" s="35"/>
      <c r="Q429" s="35"/>
      <c r="R429" s="35"/>
      <c r="T429" s="74"/>
      <c r="U429" s="74"/>
      <c r="V429" s="74"/>
    </row>
    <row r="430" spans="1:39">
      <c r="A430" s="66" t="s">
        <v>14</v>
      </c>
      <c r="B430" s="66" t="s">
        <v>185</v>
      </c>
      <c r="C430" s="67">
        <v>40511</v>
      </c>
      <c r="D430" s="67">
        <v>40543</v>
      </c>
      <c r="E430" s="66">
        <v>64653.840000000018</v>
      </c>
      <c r="F430" s="66">
        <v>52580.630000000005</v>
      </c>
      <c r="G430" s="66">
        <v>39499.445</v>
      </c>
      <c r="H430" s="68"/>
      <c r="I430" s="69">
        <v>38.283000000000001</v>
      </c>
      <c r="J430" s="66">
        <f>+E430+I430</f>
        <v>64692.123000000021</v>
      </c>
      <c r="L430" s="76">
        <v>635.86000000000058</v>
      </c>
      <c r="M430" s="77">
        <v>824.06999999998516</v>
      </c>
      <c r="N430" s="78">
        <v>857.49000000000524</v>
      </c>
      <c r="O430" s="73"/>
      <c r="P430" s="35"/>
      <c r="Q430" s="35"/>
      <c r="R430" s="35"/>
      <c r="T430" s="74"/>
      <c r="U430" s="74"/>
      <c r="V430" s="74"/>
    </row>
    <row r="431" spans="1:39">
      <c r="A431" s="79" t="s">
        <v>15</v>
      </c>
      <c r="B431" s="79" t="s">
        <v>182</v>
      </c>
      <c r="C431" s="80">
        <v>40360</v>
      </c>
      <c r="D431" s="80">
        <v>40390</v>
      </c>
      <c r="E431" s="79">
        <v>61883.835000000021</v>
      </c>
      <c r="F431" s="79">
        <v>56290.445000000022</v>
      </c>
      <c r="G431" s="79">
        <v>48914.75</v>
      </c>
      <c r="I431" s="79"/>
      <c r="J431" s="79">
        <f t="shared" ref="J431:J464" si="7">+E431+I431</f>
        <v>61883.835000000021</v>
      </c>
      <c r="L431" s="81">
        <v>2305.6600000000253</v>
      </c>
      <c r="M431" s="79">
        <v>2328.160000000018</v>
      </c>
      <c r="N431" s="82">
        <v>1824.38</v>
      </c>
      <c r="O431" s="73"/>
      <c r="P431" s="35"/>
      <c r="Q431" s="35"/>
      <c r="R431" s="35"/>
      <c r="T431" s="74"/>
      <c r="U431" s="74"/>
      <c r="V431" s="74"/>
    </row>
    <row r="432" spans="1:39">
      <c r="A432" s="79" t="s">
        <v>15</v>
      </c>
      <c r="B432" s="79" t="s">
        <v>183</v>
      </c>
      <c r="C432" s="80">
        <v>40391</v>
      </c>
      <c r="D432" s="80">
        <v>40497</v>
      </c>
      <c r="E432" s="79">
        <v>61550.525000000023</v>
      </c>
      <c r="F432" s="79">
        <v>56290.445000000022</v>
      </c>
      <c r="G432" s="79">
        <v>48914.75</v>
      </c>
      <c r="I432" s="79"/>
      <c r="J432" s="79">
        <f t="shared" si="7"/>
        <v>61550.525000000023</v>
      </c>
      <c r="L432" s="81">
        <v>2305.6600000000253</v>
      </c>
      <c r="M432" s="79">
        <v>2328.160000000018</v>
      </c>
      <c r="N432" s="82">
        <v>1824.38</v>
      </c>
      <c r="O432" s="73"/>
      <c r="P432" s="35"/>
      <c r="Q432" s="35"/>
      <c r="R432" s="35"/>
      <c r="T432" s="74"/>
      <c r="U432" s="74"/>
      <c r="V432" s="74"/>
    </row>
    <row r="433" spans="1:22">
      <c r="A433" s="79" t="s">
        <v>15</v>
      </c>
      <c r="B433" s="79" t="s">
        <v>184</v>
      </c>
      <c r="C433" s="80">
        <v>40498</v>
      </c>
      <c r="D433" s="80">
        <v>40543</v>
      </c>
      <c r="E433" s="79">
        <v>60736.299999999996</v>
      </c>
      <c r="F433" s="79">
        <v>54557.880000000012</v>
      </c>
      <c r="G433" s="79">
        <v>48416.11</v>
      </c>
      <c r="H433" s="68"/>
      <c r="I433" s="79"/>
      <c r="J433" s="79">
        <f t="shared" si="7"/>
        <v>60736.299999999996</v>
      </c>
      <c r="L433" s="81">
        <v>2348.2599999999998</v>
      </c>
      <c r="M433" s="79">
        <v>2294.8899999999994</v>
      </c>
      <c r="N433" s="82">
        <v>1794.79</v>
      </c>
      <c r="O433" s="73"/>
      <c r="P433" s="35"/>
      <c r="Q433" s="35"/>
      <c r="R433" s="35"/>
      <c r="T433" s="74"/>
      <c r="U433" s="74"/>
      <c r="V433" s="74"/>
    </row>
    <row r="434" spans="1:22">
      <c r="A434" s="83" t="s">
        <v>16</v>
      </c>
      <c r="B434" s="83" t="s">
        <v>182</v>
      </c>
      <c r="C434" s="84">
        <v>40360</v>
      </c>
      <c r="D434" s="84">
        <v>40431</v>
      </c>
      <c r="E434" s="83">
        <v>50983.427499999998</v>
      </c>
      <c r="F434" s="83">
        <v>47565.285000000003</v>
      </c>
      <c r="G434" s="83">
        <v>41222.6005</v>
      </c>
      <c r="I434" s="85">
        <v>18.930120000000002</v>
      </c>
      <c r="J434" s="83">
        <f t="shared" si="7"/>
        <v>51002.357619999995</v>
      </c>
      <c r="L434" s="86">
        <v>1844.8050000000001</v>
      </c>
      <c r="M434" s="83">
        <v>1736.175</v>
      </c>
      <c r="N434" s="87">
        <v>1673.1650000000081</v>
      </c>
      <c r="O434" s="73"/>
      <c r="P434" s="35"/>
      <c r="Q434" s="35"/>
      <c r="R434" s="35"/>
      <c r="T434" s="74"/>
      <c r="U434" s="74"/>
      <c r="V434" s="74"/>
    </row>
    <row r="435" spans="1:22">
      <c r="A435" s="83" t="s">
        <v>16</v>
      </c>
      <c r="B435" s="83" t="s">
        <v>183</v>
      </c>
      <c r="C435" s="84">
        <v>40432</v>
      </c>
      <c r="D435" s="84">
        <v>40473</v>
      </c>
      <c r="E435" s="83">
        <v>51023.347500000003</v>
      </c>
      <c r="F435" s="83">
        <v>47602.625000000007</v>
      </c>
      <c r="G435" s="83">
        <v>41255.710500000001</v>
      </c>
      <c r="I435" s="85">
        <v>18.930120000000002</v>
      </c>
      <c r="J435" s="83">
        <f t="shared" si="7"/>
        <v>51042.277620000001</v>
      </c>
      <c r="L435" s="86">
        <v>1845.875</v>
      </c>
      <c r="M435" s="83">
        <v>1737.2450000000099</v>
      </c>
      <c r="N435" s="87">
        <v>1674.2350000000079</v>
      </c>
      <c r="O435" s="73"/>
      <c r="P435" s="35"/>
      <c r="Q435" s="35"/>
      <c r="R435" s="35"/>
      <c r="T435" s="74"/>
      <c r="U435" s="74"/>
      <c r="V435" s="74"/>
    </row>
    <row r="436" spans="1:22">
      <c r="A436" s="83" t="s">
        <v>16</v>
      </c>
      <c r="B436" s="192" t="s">
        <v>184</v>
      </c>
      <c r="C436" s="84">
        <v>40474</v>
      </c>
      <c r="D436" s="84">
        <v>40515</v>
      </c>
      <c r="E436" s="83">
        <v>49279.140000000007</v>
      </c>
      <c r="F436" s="83">
        <v>45016.712500000001</v>
      </c>
      <c r="G436" s="83">
        <v>38837.375000000015</v>
      </c>
      <c r="I436" s="85">
        <v>18.930120000000002</v>
      </c>
      <c r="J436" s="83">
        <f t="shared" si="7"/>
        <v>49298.070120000004</v>
      </c>
      <c r="L436" s="86">
        <v>1708.650000000016</v>
      </c>
      <c r="M436" s="83">
        <v>1600.0200000000041</v>
      </c>
      <c r="N436" s="87">
        <v>1537.0100000000239</v>
      </c>
      <c r="O436" s="73"/>
      <c r="P436" s="35"/>
      <c r="Q436" s="35"/>
      <c r="R436" s="35"/>
      <c r="T436" s="74"/>
      <c r="U436" s="74"/>
      <c r="V436" s="74"/>
    </row>
    <row r="437" spans="1:22">
      <c r="A437" s="83" t="s">
        <v>16</v>
      </c>
      <c r="B437" s="83" t="s">
        <v>185</v>
      </c>
      <c r="C437" s="84">
        <v>40516</v>
      </c>
      <c r="D437" s="84">
        <v>40543</v>
      </c>
      <c r="E437" s="83">
        <v>49021.785000000003</v>
      </c>
      <c r="F437" s="83">
        <v>44189.660000000011</v>
      </c>
      <c r="G437" s="83">
        <v>38518.005000000012</v>
      </c>
      <c r="H437" s="68"/>
      <c r="I437" s="85">
        <v>18.930120000000002</v>
      </c>
      <c r="J437" s="83">
        <f>+E437+I437</f>
        <v>49040.715120000001</v>
      </c>
      <c r="L437" s="86">
        <v>1702.0000000000073</v>
      </c>
      <c r="M437" s="83">
        <v>1600.0199999999968</v>
      </c>
      <c r="N437" s="87">
        <v>1537.0100000000166</v>
      </c>
      <c r="O437" s="73"/>
      <c r="P437" s="35"/>
      <c r="Q437" s="35"/>
      <c r="R437" s="35"/>
      <c r="T437" s="74"/>
      <c r="U437" s="74"/>
      <c r="V437" s="74"/>
    </row>
    <row r="438" spans="1:22">
      <c r="A438" s="88" t="s">
        <v>17</v>
      </c>
      <c r="B438" s="88" t="s">
        <v>182</v>
      </c>
      <c r="C438" s="89">
        <v>40360</v>
      </c>
      <c r="D438" s="89">
        <v>40454</v>
      </c>
      <c r="E438" s="88">
        <v>91431.544999999955</v>
      </c>
      <c r="F438" s="88">
        <v>84879.8</v>
      </c>
      <c r="G438" s="88">
        <v>69427.315000000017</v>
      </c>
      <c r="I438" s="88"/>
      <c r="J438" s="88">
        <f t="shared" si="7"/>
        <v>91431.544999999955</v>
      </c>
      <c r="L438" s="90">
        <v>3147.1333333333023</v>
      </c>
      <c r="M438" s="88">
        <v>2930.3</v>
      </c>
      <c r="N438" s="91">
        <v>2014.9500000000262</v>
      </c>
      <c r="O438" s="73"/>
      <c r="P438" s="35"/>
      <c r="Q438" s="35"/>
      <c r="R438" s="35"/>
      <c r="T438" s="74"/>
      <c r="U438" s="74"/>
      <c r="V438" s="74"/>
    </row>
    <row r="439" spans="1:22">
      <c r="A439" s="88" t="s">
        <v>17</v>
      </c>
      <c r="B439" s="164" t="s">
        <v>183</v>
      </c>
      <c r="C439" s="89">
        <v>40455</v>
      </c>
      <c r="D439" s="89">
        <v>40524</v>
      </c>
      <c r="E439" s="88">
        <v>91325.384999999951</v>
      </c>
      <c r="F439" s="88">
        <v>84883.195000000007</v>
      </c>
      <c r="G439" s="88">
        <v>69430.055000000022</v>
      </c>
      <c r="I439" s="88"/>
      <c r="J439" s="88">
        <f t="shared" si="7"/>
        <v>91325.384999999951</v>
      </c>
      <c r="L439" s="90">
        <v>3190.9366666666319</v>
      </c>
      <c r="M439" s="88">
        <v>2930.4300000000076</v>
      </c>
      <c r="N439" s="91">
        <v>2015.050000000032</v>
      </c>
      <c r="O439" s="73"/>
      <c r="P439" s="35"/>
      <c r="Q439" s="35"/>
      <c r="R439" s="35"/>
      <c r="T439" s="74"/>
      <c r="U439" s="74"/>
      <c r="V439" s="74"/>
    </row>
    <row r="440" spans="1:22">
      <c r="A440" s="88" t="s">
        <v>17</v>
      </c>
      <c r="B440" s="164" t="s">
        <v>184</v>
      </c>
      <c r="C440" s="89">
        <v>40525</v>
      </c>
      <c r="D440" s="89">
        <v>40543</v>
      </c>
      <c r="E440" s="88">
        <v>91218.079999999987</v>
      </c>
      <c r="F440" s="88">
        <v>83546.51999999999</v>
      </c>
      <c r="G440" s="88">
        <v>67862.020000000019</v>
      </c>
      <c r="I440" s="88"/>
      <c r="J440" s="88">
        <f t="shared" si="7"/>
        <v>91218.079999999987</v>
      </c>
      <c r="L440" s="90">
        <v>3069.4666666666676</v>
      </c>
      <c r="M440" s="88">
        <v>2751.8200000000015</v>
      </c>
      <c r="N440" s="91">
        <v>2066.6600000000008</v>
      </c>
      <c r="O440" s="73"/>
      <c r="P440" s="35"/>
      <c r="Q440" s="35"/>
      <c r="R440" s="35"/>
      <c r="T440" s="74"/>
      <c r="U440" s="74"/>
      <c r="V440" s="74"/>
    </row>
    <row r="441" spans="1:22">
      <c r="A441" s="42" t="s">
        <v>19</v>
      </c>
      <c r="B441" s="42" t="s">
        <v>182</v>
      </c>
      <c r="C441" s="99">
        <v>40360</v>
      </c>
      <c r="D441" s="99">
        <v>40382</v>
      </c>
      <c r="E441" s="42">
        <v>91823.611999999979</v>
      </c>
      <c r="F441" s="42">
        <v>80224.92250000003</v>
      </c>
      <c r="G441" s="42">
        <v>66958.236500000028</v>
      </c>
      <c r="I441" s="42"/>
      <c r="J441" s="42">
        <f t="shared" si="7"/>
        <v>91823.611999999979</v>
      </c>
      <c r="L441" s="100">
        <v>3203.6959999999817</v>
      </c>
      <c r="M441" s="42">
        <v>3227.9740000000165</v>
      </c>
      <c r="N441" s="101">
        <v>2405.9500000000335</v>
      </c>
      <c r="P441" s="35"/>
      <c r="Q441" s="35"/>
      <c r="R441" s="35"/>
      <c r="T441" s="74"/>
      <c r="U441" s="74"/>
      <c r="V441" s="74"/>
    </row>
    <row r="442" spans="1:22">
      <c r="A442" s="42" t="s">
        <v>19</v>
      </c>
      <c r="B442" s="42" t="s">
        <v>183</v>
      </c>
      <c r="C442" s="99">
        <v>40383</v>
      </c>
      <c r="D442" s="99">
        <v>40454</v>
      </c>
      <c r="E442" s="42">
        <v>91831.001000000004</v>
      </c>
      <c r="F442" s="42">
        <v>80224.922500000015</v>
      </c>
      <c r="G442" s="42">
        <v>66958.236499999999</v>
      </c>
      <c r="I442" s="42"/>
      <c r="J442" s="42">
        <f>+E442+I442</f>
        <v>91831.001000000004</v>
      </c>
      <c r="L442" s="100">
        <v>3203.6960000000108</v>
      </c>
      <c r="M442" s="42">
        <v>3227.974000000002</v>
      </c>
      <c r="N442" s="101">
        <v>2405.9499999999998</v>
      </c>
      <c r="P442" s="35"/>
      <c r="Q442" s="35"/>
      <c r="R442" s="35"/>
      <c r="T442" s="74"/>
      <c r="U442" s="74"/>
      <c r="V442" s="74"/>
    </row>
    <row r="443" spans="1:22">
      <c r="A443" s="42" t="s">
        <v>19</v>
      </c>
      <c r="B443" s="193" t="s">
        <v>184</v>
      </c>
      <c r="C443" s="99">
        <v>40455</v>
      </c>
      <c r="D443" s="99">
        <v>40543</v>
      </c>
      <c r="E443" s="42">
        <v>90923.152499999982</v>
      </c>
      <c r="F443" s="42">
        <v>78458.764999999999</v>
      </c>
      <c r="G443" s="42">
        <v>66604.830000000031</v>
      </c>
      <c r="H443" s="68"/>
      <c r="I443" s="42"/>
      <c r="J443" s="42">
        <f>+E443+I443</f>
        <v>90923.152499999982</v>
      </c>
      <c r="L443" s="100">
        <v>3194.7233333333133</v>
      </c>
      <c r="M443" s="42">
        <v>3220.8811111111136</v>
      </c>
      <c r="N443" s="101">
        <v>2401.9800000000178</v>
      </c>
      <c r="P443" s="35"/>
      <c r="Q443" s="35"/>
      <c r="R443" s="35"/>
      <c r="T443" s="74"/>
      <c r="U443" s="74"/>
      <c r="V443" s="74"/>
    </row>
    <row r="444" spans="1:22">
      <c r="A444" s="102" t="s">
        <v>20</v>
      </c>
      <c r="B444" s="102" t="s">
        <v>182</v>
      </c>
      <c r="C444" s="103">
        <v>40360</v>
      </c>
      <c r="D444" s="103">
        <v>40382</v>
      </c>
      <c r="E444" s="102">
        <v>70272.053999999989</v>
      </c>
      <c r="F444" s="102">
        <v>58881.77150000001</v>
      </c>
      <c r="G444" s="102">
        <v>50456.626500000006</v>
      </c>
      <c r="I444" s="102"/>
      <c r="J444" s="102">
        <f t="shared" si="7"/>
        <v>70272.053999999989</v>
      </c>
      <c r="L444" s="104">
        <v>2867.2559999999648</v>
      </c>
      <c r="M444" s="102">
        <v>2789.775999999998</v>
      </c>
      <c r="N444" s="105">
        <v>2411.7660000000033</v>
      </c>
      <c r="P444" s="35"/>
      <c r="Q444" s="35"/>
      <c r="R444" s="35"/>
      <c r="T444" s="74"/>
      <c r="U444" s="74"/>
      <c r="V444" s="74"/>
    </row>
    <row r="445" spans="1:22">
      <c r="A445" s="102" t="s">
        <v>20</v>
      </c>
      <c r="B445" s="102" t="s">
        <v>183</v>
      </c>
      <c r="C445" s="103">
        <v>40383</v>
      </c>
      <c r="D445" s="103">
        <v>40405</v>
      </c>
      <c r="E445" s="102">
        <v>70272.053999999989</v>
      </c>
      <c r="F445" s="102">
        <v>58881.77150000001</v>
      </c>
      <c r="G445" s="102">
        <v>50456.626500000006</v>
      </c>
      <c r="I445" s="102"/>
      <c r="J445" s="102">
        <f>+E445+I445</f>
        <v>70272.053999999989</v>
      </c>
      <c r="L445" s="104">
        <v>2867.2559999999648</v>
      </c>
      <c r="M445" s="102">
        <v>2789.775999999998</v>
      </c>
      <c r="N445" s="105">
        <v>2411.7660000000033</v>
      </c>
      <c r="P445" s="35"/>
      <c r="Q445" s="35"/>
      <c r="R445" s="35"/>
      <c r="T445" s="74"/>
      <c r="U445" s="74"/>
      <c r="V445" s="74"/>
    </row>
    <row r="446" spans="1:22">
      <c r="A446" s="102" t="s">
        <v>20</v>
      </c>
      <c r="B446" s="102" t="s">
        <v>184</v>
      </c>
      <c r="C446" s="103">
        <v>40406</v>
      </c>
      <c r="D446" s="103">
        <v>40454</v>
      </c>
      <c r="E446" s="102">
        <v>70176.404999999984</v>
      </c>
      <c r="F446" s="102">
        <v>58875.455000000009</v>
      </c>
      <c r="G446" s="102">
        <v>50450.31</v>
      </c>
      <c r="I446" s="102"/>
      <c r="J446" s="102">
        <f>+E446+I446</f>
        <v>70176.404999999984</v>
      </c>
      <c r="L446" s="104">
        <v>2870.0633333332953</v>
      </c>
      <c r="M446" s="102">
        <v>2792.5833333333285</v>
      </c>
      <c r="N446" s="105">
        <v>2414.5733333333264</v>
      </c>
      <c r="P446" s="35"/>
      <c r="Q446" s="35"/>
      <c r="R446" s="35"/>
      <c r="T446" s="74"/>
      <c r="U446" s="74"/>
      <c r="V446" s="74"/>
    </row>
    <row r="447" spans="1:22">
      <c r="A447" s="102" t="s">
        <v>20</v>
      </c>
      <c r="B447" s="194" t="s">
        <v>185</v>
      </c>
      <c r="C447" s="103">
        <v>40455</v>
      </c>
      <c r="D447" s="103">
        <v>40497</v>
      </c>
      <c r="E447" s="102">
        <v>70319.210000000006</v>
      </c>
      <c r="F447" s="102">
        <v>58995.640000000007</v>
      </c>
      <c r="G447" s="102">
        <v>50543.745000000003</v>
      </c>
      <c r="I447" s="102"/>
      <c r="J447" s="102">
        <f>+E447+I447</f>
        <v>70319.210000000006</v>
      </c>
      <c r="L447" s="104">
        <v>2871.2766666666575</v>
      </c>
      <c r="M447" s="102">
        <v>2794.5966666666645</v>
      </c>
      <c r="N447" s="105">
        <v>2418.1966666666704</v>
      </c>
      <c r="P447" s="35"/>
      <c r="Q447" s="35"/>
      <c r="R447" s="35"/>
      <c r="T447" s="74"/>
      <c r="U447" s="74"/>
      <c r="V447" s="74"/>
    </row>
    <row r="448" spans="1:22">
      <c r="A448" s="102" t="s">
        <v>20</v>
      </c>
      <c r="B448" s="102" t="s">
        <v>186</v>
      </c>
      <c r="C448" s="103">
        <v>40498</v>
      </c>
      <c r="D448" s="103">
        <v>40543</v>
      </c>
      <c r="E448" s="102">
        <v>70493.804999999993</v>
      </c>
      <c r="F448" s="102">
        <v>59158.740000000005</v>
      </c>
      <c r="G448" s="102">
        <v>50671.945</v>
      </c>
      <c r="H448" s="68"/>
      <c r="I448" s="102"/>
      <c r="J448" s="102">
        <f>+E448+I448</f>
        <v>70493.804999999993</v>
      </c>
      <c r="L448" s="104">
        <v>2882.3766666666343</v>
      </c>
      <c r="M448" s="102">
        <v>2804.5466666666543</v>
      </c>
      <c r="N448" s="105">
        <v>2426.8466666666718</v>
      </c>
      <c r="P448" s="35"/>
      <c r="Q448" s="35"/>
      <c r="R448" s="35"/>
      <c r="T448" s="74"/>
      <c r="U448" s="74"/>
      <c r="V448" s="74"/>
    </row>
    <row r="449" spans="1:22">
      <c r="A449" s="106" t="s">
        <v>21</v>
      </c>
      <c r="B449" s="106" t="s">
        <v>182</v>
      </c>
      <c r="C449" s="107">
        <v>40360</v>
      </c>
      <c r="D449" s="107">
        <v>40390</v>
      </c>
      <c r="E449" s="106">
        <v>96560.497499999998</v>
      </c>
      <c r="F449" s="106">
        <v>87573.322999999989</v>
      </c>
      <c r="G449" s="106">
        <v>77202.950999999986</v>
      </c>
      <c r="I449" s="106"/>
      <c r="J449" s="106">
        <f t="shared" si="7"/>
        <v>96560.497499999998</v>
      </c>
      <c r="L449" s="108">
        <v>3506.8250000000698</v>
      </c>
      <c r="M449" s="106">
        <v>3516.5249999999651</v>
      </c>
      <c r="N449" s="109">
        <v>2789.4080000000104</v>
      </c>
      <c r="P449" s="35"/>
      <c r="Q449" s="35"/>
      <c r="R449" s="35"/>
      <c r="T449" s="74"/>
      <c r="U449" s="74"/>
      <c r="V449" s="74"/>
    </row>
    <row r="450" spans="1:22">
      <c r="A450" s="106" t="s">
        <v>21</v>
      </c>
      <c r="B450" s="106" t="s">
        <v>183</v>
      </c>
      <c r="C450" s="107">
        <v>40391</v>
      </c>
      <c r="D450" s="107">
        <v>40473</v>
      </c>
      <c r="E450" s="106">
        <v>99417.3</v>
      </c>
      <c r="F450" s="106">
        <v>87614.488000000012</v>
      </c>
      <c r="G450" s="106">
        <v>77242.490999999995</v>
      </c>
      <c r="I450" s="106"/>
      <c r="J450" s="106">
        <f t="shared" si="7"/>
        <v>99417.3</v>
      </c>
      <c r="L450" s="108">
        <v>3574.3250000000407</v>
      </c>
      <c r="M450" s="106">
        <v>3557.6899999999878</v>
      </c>
      <c r="N450" s="109">
        <v>2828.9480000000185</v>
      </c>
      <c r="P450" s="35"/>
      <c r="Q450" s="35"/>
      <c r="R450" s="35"/>
      <c r="T450" s="74"/>
      <c r="U450" s="74"/>
      <c r="V450" s="74"/>
    </row>
    <row r="451" spans="1:22">
      <c r="A451" s="106" t="s">
        <v>21</v>
      </c>
      <c r="B451" s="166" t="s">
        <v>184</v>
      </c>
      <c r="C451" s="107">
        <v>40474</v>
      </c>
      <c r="D451" s="107">
        <v>40529</v>
      </c>
      <c r="E451" s="106">
        <v>119254.02439999999</v>
      </c>
      <c r="F451" s="106">
        <v>113266.35115</v>
      </c>
      <c r="G451" s="106">
        <v>103461.04535999999</v>
      </c>
      <c r="I451" s="106"/>
      <c r="J451" s="106">
        <f t="shared" si="7"/>
        <v>119254.02439999999</v>
      </c>
      <c r="L451" s="108">
        <v>4655.8610399999743</v>
      </c>
      <c r="M451" s="106">
        <v>4706.2389799999946</v>
      </c>
      <c r="N451" s="109">
        <v>3988.7640399999655</v>
      </c>
      <c r="P451" s="35"/>
      <c r="Q451" s="35"/>
      <c r="R451" s="35"/>
      <c r="T451" s="74"/>
      <c r="U451" s="74"/>
      <c r="V451" s="74"/>
    </row>
    <row r="452" spans="1:22">
      <c r="A452" s="106" t="s">
        <v>21</v>
      </c>
      <c r="B452" s="166" t="s">
        <v>185</v>
      </c>
      <c r="C452" s="107">
        <v>40530</v>
      </c>
      <c r="D452" s="107">
        <v>40543</v>
      </c>
      <c r="E452" s="106">
        <v>119081.84439999997</v>
      </c>
      <c r="F452" s="106">
        <v>113102.60115</v>
      </c>
      <c r="G452" s="106">
        <v>103310.18535999999</v>
      </c>
      <c r="I452" s="106"/>
      <c r="J452" s="106">
        <f t="shared" si="7"/>
        <v>119081.84439999997</v>
      </c>
      <c r="L452" s="108">
        <v>4649.6710399999574</v>
      </c>
      <c r="M452" s="106">
        <v>4701.5989800000098</v>
      </c>
      <c r="N452" s="109">
        <v>3984.124039999966</v>
      </c>
      <c r="P452" s="35"/>
      <c r="Q452" s="35"/>
      <c r="R452" s="35"/>
      <c r="T452" s="74"/>
      <c r="U452" s="74"/>
      <c r="V452" s="74"/>
    </row>
    <row r="453" spans="1:22">
      <c r="A453" s="195" t="s">
        <v>28</v>
      </c>
      <c r="B453" s="195" t="s">
        <v>182</v>
      </c>
      <c r="C453" s="196">
        <v>40360</v>
      </c>
      <c r="D453" s="196">
        <v>40473</v>
      </c>
      <c r="E453" s="195">
        <v>41708.611999999994</v>
      </c>
      <c r="F453" s="195">
        <v>38986.741999999991</v>
      </c>
      <c r="G453" s="195">
        <v>33340.219000000005</v>
      </c>
      <c r="I453" s="195"/>
      <c r="J453" s="195">
        <f t="shared" si="7"/>
        <v>41708.611999999994</v>
      </c>
      <c r="L453" s="197">
        <v>1297.9419999999955</v>
      </c>
      <c r="M453" s="195">
        <v>1341.4319999999934</v>
      </c>
      <c r="N453" s="198">
        <v>1284.6740000000027</v>
      </c>
      <c r="P453" s="35"/>
      <c r="Q453" s="35"/>
      <c r="R453" s="35"/>
      <c r="T453" s="74"/>
      <c r="U453" s="74"/>
      <c r="V453" s="74"/>
    </row>
    <row r="454" spans="1:22">
      <c r="A454" s="110" t="s">
        <v>22</v>
      </c>
      <c r="B454" s="110" t="s">
        <v>182</v>
      </c>
      <c r="C454" s="111">
        <v>40360</v>
      </c>
      <c r="D454" s="111">
        <v>40396</v>
      </c>
      <c r="E454" s="110">
        <v>138430.52824037801</v>
      </c>
      <c r="F454" s="110">
        <v>106247.96734371508</v>
      </c>
      <c r="G454" s="110">
        <v>87268.165017807245</v>
      </c>
      <c r="I454" s="112">
        <v>67.025410006733594</v>
      </c>
      <c r="J454" s="110">
        <f t="shared" si="7"/>
        <v>138497.55365038474</v>
      </c>
      <c r="L454" s="113">
        <v>3827.9626461692678</v>
      </c>
      <c r="M454" s="110">
        <v>3622.0636107471219</v>
      </c>
      <c r="N454" s="114">
        <v>2523.2134586397588</v>
      </c>
      <c r="P454" s="35"/>
      <c r="Q454" s="35"/>
      <c r="R454" s="35"/>
      <c r="T454" s="74"/>
      <c r="U454" s="74"/>
      <c r="V454" s="74"/>
    </row>
    <row r="455" spans="1:22">
      <c r="A455" s="110" t="s">
        <v>22</v>
      </c>
      <c r="B455" s="110" t="s">
        <v>183</v>
      </c>
      <c r="C455" s="111">
        <v>40397</v>
      </c>
      <c r="D455" s="111">
        <v>40410</v>
      </c>
      <c r="E455" s="110">
        <v>149240.31863280729</v>
      </c>
      <c r="F455" s="110">
        <v>114820.01943371508</v>
      </c>
      <c r="G455" s="110">
        <v>94967.814347807245</v>
      </c>
      <c r="I455" s="112">
        <v>67.025410006733594</v>
      </c>
      <c r="J455" s="110">
        <f t="shared" si="7"/>
        <v>149307.34404281402</v>
      </c>
      <c r="L455" s="113">
        <v>4112.8852661692945</v>
      </c>
      <c r="M455" s="110">
        <v>3907.2076607471099</v>
      </c>
      <c r="N455" s="114">
        <v>2808.3575086397614</v>
      </c>
      <c r="P455" s="35"/>
      <c r="Q455" s="35"/>
      <c r="R455" s="35"/>
      <c r="T455" s="74"/>
      <c r="U455" s="74"/>
      <c r="V455" s="74"/>
    </row>
    <row r="456" spans="1:22">
      <c r="A456" s="110" t="s">
        <v>22</v>
      </c>
      <c r="B456" s="110" t="s">
        <v>184</v>
      </c>
      <c r="C456" s="111">
        <v>40411</v>
      </c>
      <c r="D456" s="111">
        <v>40451</v>
      </c>
      <c r="E456" s="110">
        <v>149230.6986328073</v>
      </c>
      <c r="F456" s="110">
        <v>114814.20943371508</v>
      </c>
      <c r="G456" s="110">
        <v>94966.614347807248</v>
      </c>
      <c r="I456" s="112">
        <v>67.025410006733594</v>
      </c>
      <c r="J456" s="110">
        <f t="shared" si="7"/>
        <v>149297.72404281402</v>
      </c>
      <c r="L456" s="113">
        <v>4112.8552661692665</v>
      </c>
      <c r="M456" s="110">
        <v>3907.1776607471111</v>
      </c>
      <c r="N456" s="114">
        <v>2808.3275086397625</v>
      </c>
      <c r="P456" s="35"/>
      <c r="Q456" s="35"/>
      <c r="R456" s="35"/>
      <c r="T456" s="74"/>
      <c r="U456" s="74"/>
      <c r="V456" s="74"/>
    </row>
    <row r="457" spans="1:22">
      <c r="A457" s="117" t="s">
        <v>23</v>
      </c>
      <c r="B457" s="117" t="s">
        <v>182</v>
      </c>
      <c r="C457" s="118">
        <v>40360</v>
      </c>
      <c r="D457" s="118">
        <v>40382</v>
      </c>
      <c r="E457" s="117">
        <v>238301.49595800004</v>
      </c>
      <c r="F457" s="117">
        <v>168105.17279799999</v>
      </c>
      <c r="G457" s="117">
        <v>141080.18404600001</v>
      </c>
      <c r="H457" s="168"/>
      <c r="I457" s="119">
        <v>83.121111468000009</v>
      </c>
      <c r="J457" s="117">
        <f t="shared" si="7"/>
        <v>238384.61706946805</v>
      </c>
      <c r="L457" s="120">
        <v>8187.7934040000546</v>
      </c>
      <c r="M457" s="117">
        <v>7881.386692</v>
      </c>
      <c r="N457" s="121">
        <v>7017.7188500000047</v>
      </c>
      <c r="O457" s="122"/>
      <c r="P457" s="35"/>
      <c r="Q457" s="35"/>
      <c r="R457" s="35"/>
      <c r="T457" s="74"/>
      <c r="U457" s="74"/>
      <c r="V457" s="74"/>
    </row>
    <row r="458" spans="1:22">
      <c r="A458" s="117" t="s">
        <v>23</v>
      </c>
      <c r="B458" s="117" t="s">
        <v>183</v>
      </c>
      <c r="C458" s="118">
        <v>40383</v>
      </c>
      <c r="D458" s="118">
        <v>40451</v>
      </c>
      <c r="E458" s="117">
        <v>238301.74784800003</v>
      </c>
      <c r="F458" s="117">
        <v>168103.43152799999</v>
      </c>
      <c r="G458" s="117">
        <v>141078.94613600001</v>
      </c>
      <c r="H458" s="168"/>
      <c r="I458" s="119">
        <v>83.121111468000009</v>
      </c>
      <c r="J458" s="117">
        <f>+E458+I458</f>
        <v>238384.86895946803</v>
      </c>
      <c r="L458" s="120">
        <v>8187.680674000032</v>
      </c>
      <c r="M458" s="117">
        <v>7881.2637519999989</v>
      </c>
      <c r="N458" s="121">
        <v>7017.6164000000281</v>
      </c>
      <c r="O458" s="122"/>
      <c r="P458" s="35"/>
      <c r="Q458" s="35"/>
      <c r="R458" s="35"/>
      <c r="T458" s="74"/>
      <c r="U458" s="74"/>
      <c r="V458" s="74"/>
    </row>
    <row r="459" spans="1:22">
      <c r="A459" s="124" t="s">
        <v>24</v>
      </c>
      <c r="B459" s="124" t="s">
        <v>182</v>
      </c>
      <c r="C459" s="125">
        <v>40452</v>
      </c>
      <c r="D459" s="125">
        <v>40543</v>
      </c>
      <c r="E459" s="124">
        <v>79805.97</v>
      </c>
      <c r="F459" s="124">
        <v>44924.91</v>
      </c>
      <c r="G459" s="124">
        <v>37525.269999999997</v>
      </c>
      <c r="H459" s="171"/>
      <c r="I459" s="124"/>
      <c r="J459" s="124">
        <f t="shared" si="7"/>
        <v>79805.97</v>
      </c>
      <c r="L459" s="127">
        <v>1386.6000000000058</v>
      </c>
      <c r="M459" s="124">
        <v>1606.11</v>
      </c>
      <c r="N459" s="128">
        <v>1284.52</v>
      </c>
      <c r="O459" s="122"/>
      <c r="P459" s="35"/>
      <c r="Q459" s="35"/>
      <c r="R459" s="35"/>
      <c r="T459" s="74"/>
      <c r="U459" s="74"/>
      <c r="V459" s="74"/>
    </row>
    <row r="460" spans="1:22">
      <c r="A460" s="134" t="s">
        <v>25</v>
      </c>
      <c r="B460" s="134" t="s">
        <v>182</v>
      </c>
      <c r="C460" s="135">
        <v>40360</v>
      </c>
      <c r="D460" s="135">
        <v>40396</v>
      </c>
      <c r="E460" s="134">
        <v>193116.75707200001</v>
      </c>
      <c r="F460" s="134">
        <v>151794.34061999997</v>
      </c>
      <c r="G460" s="134">
        <v>125059.08375999998</v>
      </c>
      <c r="H460" s="168"/>
      <c r="I460" s="136">
        <v>37.465569487149985</v>
      </c>
      <c r="J460" s="134">
        <f t="shared" si="7"/>
        <v>193154.22264148717</v>
      </c>
      <c r="L460" s="137">
        <v>7850.8364200000069</v>
      </c>
      <c r="M460" s="134">
        <v>6963.1292299999623</v>
      </c>
      <c r="N460" s="138">
        <v>6896.8026899999822</v>
      </c>
      <c r="O460" s="122"/>
      <c r="P460" s="35"/>
      <c r="Q460" s="35"/>
      <c r="R460" s="35"/>
      <c r="T460" s="74"/>
      <c r="U460" s="74"/>
      <c r="V460" s="74"/>
    </row>
    <row r="461" spans="1:22">
      <c r="A461" s="134" t="s">
        <v>25</v>
      </c>
      <c r="B461" s="134" t="s">
        <v>183</v>
      </c>
      <c r="C461" s="135">
        <v>40397</v>
      </c>
      <c r="D461" s="135">
        <v>40426</v>
      </c>
      <c r="E461" s="134">
        <v>247786.85397200001</v>
      </c>
      <c r="F461" s="134">
        <v>198645.21467999998</v>
      </c>
      <c r="G461" s="134">
        <v>163261.59133999998</v>
      </c>
      <c r="I461" s="136">
        <v>37.465569487149985</v>
      </c>
      <c r="J461" s="134">
        <f t="shared" si="7"/>
        <v>247824.31954148717</v>
      </c>
      <c r="L461" s="139">
        <v>9110.2022300000535</v>
      </c>
      <c r="M461" s="134">
        <v>8385.4442099999869</v>
      </c>
      <c r="N461" s="140">
        <v>7917.9376700000139</v>
      </c>
      <c r="O461" s="122"/>
      <c r="P461" s="35"/>
      <c r="Q461" s="35"/>
      <c r="R461" s="35"/>
      <c r="T461" s="74"/>
      <c r="U461" s="74"/>
      <c r="V461" s="74"/>
    </row>
    <row r="462" spans="1:22">
      <c r="A462" s="134" t="s">
        <v>25</v>
      </c>
      <c r="B462" s="134" t="s">
        <v>184</v>
      </c>
      <c r="C462" s="135">
        <v>40427</v>
      </c>
      <c r="D462" s="135">
        <v>40451</v>
      </c>
      <c r="E462" s="134">
        <v>264241.38251200004</v>
      </c>
      <c r="F462" s="134">
        <v>198645.21468</v>
      </c>
      <c r="G462" s="134">
        <v>163261.59133999998</v>
      </c>
      <c r="I462" s="136">
        <v>37.465569487149985</v>
      </c>
      <c r="J462" s="134">
        <f t="shared" si="7"/>
        <v>264278.84808148717</v>
      </c>
      <c r="L462" s="139">
        <v>9176.2930600000545</v>
      </c>
      <c r="M462" s="134">
        <v>8385.444210000016</v>
      </c>
      <c r="N462" s="140">
        <v>7917.9376700000139</v>
      </c>
      <c r="O462" s="122"/>
      <c r="P462" s="35"/>
      <c r="Q462" s="35"/>
      <c r="R462" s="35"/>
      <c r="T462" s="74"/>
      <c r="U462" s="74"/>
      <c r="V462" s="74"/>
    </row>
    <row r="463" spans="1:22">
      <c r="A463" s="142" t="s">
        <v>26</v>
      </c>
      <c r="B463" s="142" t="s">
        <v>182</v>
      </c>
      <c r="C463" s="143">
        <v>40360</v>
      </c>
      <c r="D463" s="143">
        <v>40437</v>
      </c>
      <c r="E463" s="142">
        <v>138020.86799999999</v>
      </c>
      <c r="F463" s="142">
        <v>111478.53399999999</v>
      </c>
      <c r="G463" s="142">
        <v>84943.494000000006</v>
      </c>
      <c r="I463" s="142"/>
      <c r="J463" s="142">
        <f>+E463+I463</f>
        <v>138020.86799999999</v>
      </c>
      <c r="L463" s="144">
        <v>3544.0559999999823</v>
      </c>
      <c r="M463" s="142">
        <v>2908.1279999999824</v>
      </c>
      <c r="N463" s="145">
        <v>2173.1220000000176</v>
      </c>
      <c r="O463" s="122"/>
      <c r="P463" s="35"/>
      <c r="Q463" s="35"/>
      <c r="R463" s="35"/>
      <c r="T463" s="74"/>
      <c r="U463" s="74"/>
      <c r="V463" s="74"/>
    </row>
    <row r="464" spans="1:22">
      <c r="A464" s="142" t="s">
        <v>26</v>
      </c>
      <c r="B464" s="142" t="s">
        <v>183</v>
      </c>
      <c r="C464" s="143">
        <v>40438</v>
      </c>
      <c r="D464" s="143">
        <v>40451</v>
      </c>
      <c r="E464" s="142">
        <v>137837.88799999998</v>
      </c>
      <c r="F464" s="142">
        <v>111363.69399999999</v>
      </c>
      <c r="G464" s="142">
        <v>84854.753999999986</v>
      </c>
      <c r="H464" s="173"/>
      <c r="I464" s="142"/>
      <c r="J464" s="142">
        <f t="shared" si="7"/>
        <v>137837.88799999998</v>
      </c>
      <c r="L464" s="144">
        <v>3542.8959999999788</v>
      </c>
      <c r="M464" s="142">
        <v>2907.5479999999952</v>
      </c>
      <c r="N464" s="145">
        <v>2171.9619999999995</v>
      </c>
      <c r="O464" s="122"/>
      <c r="P464" s="35"/>
      <c r="Q464" s="35"/>
      <c r="R464" s="35"/>
      <c r="T464" s="74"/>
      <c r="U464" s="74"/>
      <c r="V464" s="74"/>
    </row>
    <row r="465" spans="1:39">
      <c r="A465" s="4"/>
      <c r="B465" s="43"/>
      <c r="C465" s="43"/>
      <c r="D465" s="43"/>
      <c r="E465" s="188"/>
      <c r="F465" s="188"/>
      <c r="G465" s="188"/>
      <c r="H465" s="178"/>
      <c r="I465" s="43"/>
      <c r="J465" s="43"/>
      <c r="K465" s="43"/>
      <c r="L465" s="189"/>
      <c r="M465" s="59"/>
      <c r="N465" s="190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44"/>
      <c r="Z465" s="45"/>
      <c r="AA465" s="45"/>
      <c r="AB465" s="44"/>
      <c r="AC465" s="53"/>
      <c r="AD465" s="47"/>
      <c r="AE465" s="47"/>
      <c r="AF465" s="47"/>
      <c r="AG465" s="35"/>
      <c r="AH465" s="47"/>
      <c r="AI465" s="45"/>
      <c r="AJ465" s="48"/>
      <c r="AK465" s="45"/>
      <c r="AL465" s="48"/>
      <c r="AM465" s="48"/>
    </row>
    <row r="466" spans="1:39" ht="13.5" thickBot="1">
      <c r="A466" s="160" t="s">
        <v>187</v>
      </c>
      <c r="B466" s="58"/>
      <c r="C466" s="58"/>
      <c r="D466" s="58"/>
      <c r="E466" s="58"/>
      <c r="F466" s="58"/>
      <c r="G466" s="58"/>
      <c r="H466" s="199"/>
      <c r="I466" s="43"/>
      <c r="J466" s="43"/>
      <c r="K466" s="43"/>
      <c r="L466" s="189"/>
      <c r="M466" s="59"/>
      <c r="N466" s="190"/>
      <c r="O466" s="60"/>
    </row>
    <row r="467" spans="1:39" ht="27" customHeight="1">
      <c r="A467" s="8" t="s">
        <v>2</v>
      </c>
      <c r="B467" s="8" t="s">
        <v>37</v>
      </c>
      <c r="C467" s="8" t="s">
        <v>38</v>
      </c>
      <c r="D467" s="8" t="s">
        <v>39</v>
      </c>
      <c r="E467" s="9" t="s">
        <v>40</v>
      </c>
      <c r="F467" s="9" t="s">
        <v>41</v>
      </c>
      <c r="G467" s="9" t="s">
        <v>42</v>
      </c>
      <c r="I467" s="62" t="s">
        <v>106</v>
      </c>
      <c r="J467" s="62" t="s">
        <v>107</v>
      </c>
      <c r="L467" s="185" t="s">
        <v>108</v>
      </c>
      <c r="M467" s="186" t="s">
        <v>109</v>
      </c>
      <c r="N467" s="187" t="s">
        <v>110</v>
      </c>
      <c r="O467" s="32"/>
      <c r="P467" s="191"/>
      <c r="Q467" s="191"/>
      <c r="R467" s="191"/>
      <c r="T467" s="32"/>
      <c r="U467" s="32"/>
      <c r="V467" s="32"/>
    </row>
    <row r="468" spans="1:39">
      <c r="A468" s="66" t="s">
        <v>14</v>
      </c>
      <c r="B468" s="66" t="s">
        <v>188</v>
      </c>
      <c r="C468" s="67">
        <v>40219</v>
      </c>
      <c r="D468" s="67">
        <v>40230</v>
      </c>
      <c r="E468" s="66">
        <v>66043.484999999971</v>
      </c>
      <c r="F468" s="66">
        <v>55910.49500000001</v>
      </c>
      <c r="G468" s="66">
        <v>43043.43</v>
      </c>
      <c r="I468" s="69">
        <v>59.623999999999995</v>
      </c>
      <c r="J468" s="66">
        <f>+E468+I468</f>
        <v>66103.108999999968</v>
      </c>
      <c r="L468" s="76">
        <v>656.00999999999476</v>
      </c>
      <c r="M468" s="77">
        <v>824.78000000000611</v>
      </c>
      <c r="N468" s="78">
        <v>846.02999999999884</v>
      </c>
      <c r="O468" s="73"/>
      <c r="P468" s="35"/>
      <c r="Q468" s="35"/>
      <c r="R468" s="35"/>
      <c r="T468" s="74"/>
      <c r="U468" s="74"/>
      <c r="V468" s="74"/>
    </row>
    <row r="469" spans="1:39">
      <c r="A469" s="66" t="s">
        <v>14</v>
      </c>
      <c r="B469" s="66" t="s">
        <v>189</v>
      </c>
      <c r="C469" s="67">
        <v>40231</v>
      </c>
      <c r="D469" s="67">
        <v>40359</v>
      </c>
      <c r="E469" s="66">
        <v>73471.754999999976</v>
      </c>
      <c r="F469" s="66">
        <v>59802.12</v>
      </c>
      <c r="G469" s="66">
        <v>43876.55</v>
      </c>
      <c r="I469" s="69">
        <v>59.623999999999995</v>
      </c>
      <c r="J469" s="66">
        <f t="shared" ref="J469:J512" si="8">+E469+I469</f>
        <v>73531.378999999972</v>
      </c>
      <c r="L469" s="76">
        <v>656.00999999999476</v>
      </c>
      <c r="M469" s="77">
        <v>824.78000000000611</v>
      </c>
      <c r="N469" s="78">
        <v>846.03000000000611</v>
      </c>
      <c r="O469" s="73"/>
      <c r="P469" s="35"/>
      <c r="Q469" s="35"/>
      <c r="R469" s="35"/>
      <c r="T469" s="74"/>
      <c r="U469" s="74"/>
      <c r="V469" s="74"/>
    </row>
    <row r="470" spans="1:39">
      <c r="A470" s="79" t="s">
        <v>15</v>
      </c>
      <c r="B470" s="79" t="s">
        <v>188</v>
      </c>
      <c r="C470" s="80">
        <v>40222</v>
      </c>
      <c r="D470" s="80">
        <v>40230</v>
      </c>
      <c r="E470" s="79">
        <v>63293.635000000017</v>
      </c>
      <c r="F470" s="79">
        <v>58030.785000000011</v>
      </c>
      <c r="G470" s="79">
        <v>51262.29</v>
      </c>
      <c r="I470" s="79"/>
      <c r="J470" s="79">
        <f t="shared" si="8"/>
        <v>63293.635000000017</v>
      </c>
      <c r="L470" s="81">
        <v>2389.9750000000131</v>
      </c>
      <c r="M470" s="79">
        <v>2385.4000000000233</v>
      </c>
      <c r="N470" s="82">
        <v>2071.4349999999904</v>
      </c>
      <c r="O470" s="73"/>
      <c r="P470" s="35"/>
      <c r="Q470" s="35"/>
      <c r="R470" s="35"/>
      <c r="T470" s="74"/>
      <c r="U470" s="74"/>
      <c r="V470" s="74"/>
    </row>
    <row r="471" spans="1:39">
      <c r="A471" s="79" t="s">
        <v>15</v>
      </c>
      <c r="B471" s="79" t="s">
        <v>189</v>
      </c>
      <c r="C471" s="80">
        <v>40231</v>
      </c>
      <c r="D471" s="80">
        <v>40359</v>
      </c>
      <c r="E471" s="79">
        <v>63974.125000000007</v>
      </c>
      <c r="F471" s="79">
        <v>58030.785000000011</v>
      </c>
      <c r="G471" s="79">
        <v>51262.29</v>
      </c>
      <c r="I471" s="79"/>
      <c r="J471" s="79">
        <f t="shared" si="8"/>
        <v>63974.125000000007</v>
      </c>
      <c r="L471" s="81">
        <v>2344.900000000016</v>
      </c>
      <c r="M471" s="79">
        <v>2344.900000000016</v>
      </c>
      <c r="N471" s="82">
        <v>2038.21</v>
      </c>
      <c r="O471" s="73"/>
      <c r="P471" s="35"/>
      <c r="Q471" s="35"/>
      <c r="R471" s="35"/>
      <c r="T471" s="74"/>
      <c r="U471" s="74"/>
      <c r="V471" s="74"/>
    </row>
    <row r="472" spans="1:39">
      <c r="A472" s="83" t="s">
        <v>16</v>
      </c>
      <c r="B472" s="83" t="s">
        <v>188</v>
      </c>
      <c r="C472" s="84">
        <v>40219</v>
      </c>
      <c r="D472" s="84">
        <v>40230</v>
      </c>
      <c r="E472" s="83">
        <v>48235.214999999997</v>
      </c>
      <c r="F472" s="83">
        <v>44886.12</v>
      </c>
      <c r="G472" s="83">
        <v>41871.072500000009</v>
      </c>
      <c r="I472" s="85">
        <v>18.930120000000002</v>
      </c>
      <c r="J472" s="83">
        <f t="shared" si="8"/>
        <v>48254.145119999994</v>
      </c>
      <c r="L472" s="86">
        <v>1683.35</v>
      </c>
      <c r="M472" s="83">
        <v>1662.38</v>
      </c>
      <c r="N472" s="87">
        <v>1641.410000000018</v>
      </c>
      <c r="O472" s="73"/>
      <c r="P472" s="35"/>
      <c r="Q472" s="35"/>
      <c r="R472" s="35"/>
      <c r="T472" s="74"/>
      <c r="U472" s="74"/>
      <c r="V472" s="74"/>
    </row>
    <row r="473" spans="1:39">
      <c r="A473" s="83" t="s">
        <v>16</v>
      </c>
      <c r="B473" s="83" t="s">
        <v>189</v>
      </c>
      <c r="C473" s="84">
        <v>40231</v>
      </c>
      <c r="D473" s="84">
        <v>40235</v>
      </c>
      <c r="E473" s="83">
        <v>49069.599999999999</v>
      </c>
      <c r="F473" s="83">
        <v>44886.12</v>
      </c>
      <c r="G473" s="83">
        <v>41871.072500000009</v>
      </c>
      <c r="I473" s="85">
        <v>18.930120000000002</v>
      </c>
      <c r="J473" s="83">
        <f t="shared" si="8"/>
        <v>49088.530119999996</v>
      </c>
      <c r="L473" s="86">
        <v>1683.35</v>
      </c>
      <c r="M473" s="83">
        <v>1662.38</v>
      </c>
      <c r="N473" s="87">
        <v>1641.410000000018</v>
      </c>
      <c r="O473" s="73"/>
      <c r="P473" s="35"/>
      <c r="Q473" s="35"/>
      <c r="R473" s="35"/>
      <c r="T473" s="74"/>
      <c r="U473" s="74"/>
      <c r="V473" s="74"/>
    </row>
    <row r="474" spans="1:39">
      <c r="A474" s="83" t="s">
        <v>16</v>
      </c>
      <c r="B474" s="83" t="s">
        <v>190</v>
      </c>
      <c r="C474" s="84">
        <v>40236</v>
      </c>
      <c r="D474" s="84">
        <v>40323</v>
      </c>
      <c r="E474" s="83">
        <v>54715.514999999999</v>
      </c>
      <c r="F474" s="83">
        <v>50918.617499999993</v>
      </c>
      <c r="G474" s="83">
        <v>47894.06500000001</v>
      </c>
      <c r="I474" s="85">
        <v>18.930120000000002</v>
      </c>
      <c r="J474" s="83">
        <f t="shared" si="8"/>
        <v>54734.445119999997</v>
      </c>
      <c r="L474" s="86">
        <v>1930.2449999999999</v>
      </c>
      <c r="M474" s="83">
        <v>1912.7749999999942</v>
      </c>
      <c r="N474" s="87">
        <v>1902.3050000000076</v>
      </c>
      <c r="O474" s="73"/>
      <c r="P474" s="35"/>
      <c r="Q474" s="35"/>
      <c r="R474" s="35"/>
      <c r="T474" s="74"/>
      <c r="U474" s="74"/>
      <c r="V474" s="74"/>
    </row>
    <row r="475" spans="1:39">
      <c r="A475" s="83" t="s">
        <v>16</v>
      </c>
      <c r="B475" s="83" t="s">
        <v>191</v>
      </c>
      <c r="C475" s="84">
        <v>40324</v>
      </c>
      <c r="D475" s="84">
        <v>40359</v>
      </c>
      <c r="E475" s="83">
        <v>51576.437499999985</v>
      </c>
      <c r="F475" s="83">
        <v>48353.66750000001</v>
      </c>
      <c r="G475" s="83">
        <v>42119.965499999998</v>
      </c>
      <c r="I475" s="85">
        <v>18.930120000000002</v>
      </c>
      <c r="J475" s="83">
        <f t="shared" si="8"/>
        <v>51595.367619999983</v>
      </c>
      <c r="L475" s="86">
        <v>1835.4849999999933</v>
      </c>
      <c r="M475" s="83">
        <v>1729.1850000000122</v>
      </c>
      <c r="N475" s="87">
        <v>1670.8350000000064</v>
      </c>
      <c r="O475" s="73"/>
      <c r="P475" s="35"/>
      <c r="Q475" s="35"/>
      <c r="R475" s="35"/>
      <c r="T475" s="74"/>
      <c r="U475" s="74"/>
      <c r="V475" s="74"/>
    </row>
    <row r="476" spans="1:39">
      <c r="A476" s="88" t="s">
        <v>17</v>
      </c>
      <c r="B476" s="88" t="s">
        <v>188</v>
      </c>
      <c r="C476" s="89">
        <v>40222</v>
      </c>
      <c r="D476" s="89">
        <v>40230</v>
      </c>
      <c r="E476" s="88">
        <v>88050.924999999974</v>
      </c>
      <c r="F476" s="88">
        <v>82987.763999999996</v>
      </c>
      <c r="G476" s="88">
        <v>68540.035000000033</v>
      </c>
      <c r="I476" s="88"/>
      <c r="J476" s="88">
        <f t="shared" si="8"/>
        <v>88050.924999999974</v>
      </c>
      <c r="L476" s="90">
        <v>3303.5439999999653</v>
      </c>
      <c r="M476" s="88">
        <v>3384.8199999999779</v>
      </c>
      <c r="N476" s="91">
        <v>2322.4300000000512</v>
      </c>
      <c r="O476" s="73"/>
      <c r="P476" s="35"/>
      <c r="Q476" s="35"/>
      <c r="R476" s="35"/>
      <c r="T476" s="74"/>
      <c r="U476" s="74"/>
      <c r="V476" s="74"/>
    </row>
    <row r="477" spans="1:39">
      <c r="A477" s="88" t="s">
        <v>17</v>
      </c>
      <c r="B477" s="88" t="s">
        <v>189</v>
      </c>
      <c r="C477" s="89">
        <v>40231</v>
      </c>
      <c r="D477" s="89">
        <v>40298</v>
      </c>
      <c r="E477" s="88">
        <v>97030.307000000001</v>
      </c>
      <c r="F477" s="88">
        <v>89907.826000000001</v>
      </c>
      <c r="G477" s="88">
        <v>76127.346000000005</v>
      </c>
      <c r="I477" s="88"/>
      <c r="J477" s="88">
        <f t="shared" si="8"/>
        <v>97030.307000000001</v>
      </c>
      <c r="L477" s="90">
        <v>3838.0993333333317</v>
      </c>
      <c r="M477" s="88">
        <v>4025.8453333333164</v>
      </c>
      <c r="N477" s="91">
        <v>2815.2173333333631</v>
      </c>
      <c r="O477" s="73"/>
      <c r="P477" s="35"/>
      <c r="Q477" s="35"/>
      <c r="R477" s="35"/>
      <c r="T477" s="74"/>
      <c r="U477" s="74"/>
      <c r="V477" s="74"/>
    </row>
    <row r="478" spans="1:39">
      <c r="A478" s="88" t="s">
        <v>17</v>
      </c>
      <c r="B478" s="88" t="s">
        <v>190</v>
      </c>
      <c r="C478" s="89">
        <v>40299</v>
      </c>
      <c r="D478" s="89">
        <v>40359</v>
      </c>
      <c r="E478" s="88">
        <v>96765.174000000014</v>
      </c>
      <c r="F478" s="88">
        <v>89611.166000000012</v>
      </c>
      <c r="G478" s="88">
        <v>75871.920999999988</v>
      </c>
      <c r="I478" s="88"/>
      <c r="J478" s="88">
        <f t="shared" si="8"/>
        <v>96765.174000000014</v>
      </c>
      <c r="L478" s="90">
        <v>3825.7706666666636</v>
      </c>
      <c r="M478" s="88">
        <v>4013.826666666675</v>
      </c>
      <c r="N478" s="91">
        <v>2805.4766666666546</v>
      </c>
      <c r="O478" s="73"/>
      <c r="P478" s="35"/>
      <c r="Q478" s="35"/>
      <c r="R478" s="35"/>
      <c r="T478" s="74"/>
      <c r="U478" s="74"/>
      <c r="V478" s="74"/>
    </row>
    <row r="479" spans="1:39">
      <c r="A479" s="93" t="s">
        <v>18</v>
      </c>
      <c r="B479" s="93" t="s">
        <v>192</v>
      </c>
      <c r="C479" s="94">
        <v>40360</v>
      </c>
      <c r="D479" s="94">
        <v>40506</v>
      </c>
      <c r="E479" s="93">
        <v>66498.423999999999</v>
      </c>
      <c r="F479" s="93">
        <v>57618.538999999997</v>
      </c>
      <c r="G479" s="93">
        <v>50888.360500000003</v>
      </c>
      <c r="I479" s="93"/>
      <c r="J479" s="93">
        <f t="shared" si="8"/>
        <v>66498.423999999999</v>
      </c>
      <c r="L479" s="95">
        <v>2301.0000000000073</v>
      </c>
      <c r="M479" s="93">
        <v>2407.77</v>
      </c>
      <c r="N479" s="96">
        <v>1859.83</v>
      </c>
      <c r="P479" s="35"/>
      <c r="Q479" s="35"/>
      <c r="R479" s="35"/>
      <c r="T479" s="74"/>
      <c r="U479" s="74"/>
      <c r="V479" s="74"/>
    </row>
    <row r="480" spans="1:39">
      <c r="A480" s="93" t="s">
        <v>18</v>
      </c>
      <c r="B480" s="93" t="s">
        <v>193</v>
      </c>
      <c r="C480" s="94">
        <v>40507</v>
      </c>
      <c r="D480" s="94">
        <v>40543</v>
      </c>
      <c r="E480" s="93">
        <v>66206.304000000004</v>
      </c>
      <c r="F480" s="93">
        <v>57326.219000000019</v>
      </c>
      <c r="G480" s="93">
        <v>50643.380500000007</v>
      </c>
      <c r="H480" s="68"/>
      <c r="I480" s="93"/>
      <c r="J480" s="93">
        <f t="shared" si="8"/>
        <v>66206.304000000004</v>
      </c>
      <c r="L480" s="95">
        <v>1993.2311111111267</v>
      </c>
      <c r="M480" s="93">
        <v>2115.4500000000189</v>
      </c>
      <c r="N480" s="96">
        <v>1614.8500000000058</v>
      </c>
      <c r="P480" s="35"/>
      <c r="Q480" s="35"/>
      <c r="R480" s="35"/>
      <c r="T480" s="74"/>
      <c r="U480" s="74"/>
      <c r="V480" s="74"/>
    </row>
    <row r="481" spans="1:22">
      <c r="A481" s="42" t="s">
        <v>19</v>
      </c>
      <c r="B481" s="42" t="s">
        <v>188</v>
      </c>
      <c r="C481" s="99">
        <v>40219</v>
      </c>
      <c r="D481" s="99">
        <v>40230</v>
      </c>
      <c r="E481" s="42">
        <v>90786.524999999994</v>
      </c>
      <c r="F481" s="42">
        <v>80595.759999999995</v>
      </c>
      <c r="G481" s="42">
        <v>68671.865000000005</v>
      </c>
      <c r="I481" s="42"/>
      <c r="J481" s="42">
        <f t="shared" si="8"/>
        <v>90786.524999999994</v>
      </c>
      <c r="L481" s="100">
        <v>3523.640000000014</v>
      </c>
      <c r="M481" s="42">
        <v>3382.5199999999895</v>
      </c>
      <c r="N481" s="101">
        <v>2656.7199999999866</v>
      </c>
      <c r="P481" s="35"/>
      <c r="Q481" s="35"/>
      <c r="R481" s="35"/>
      <c r="T481" s="74"/>
      <c r="U481" s="74"/>
      <c r="V481" s="74"/>
    </row>
    <row r="482" spans="1:22">
      <c r="A482" s="42" t="s">
        <v>19</v>
      </c>
      <c r="B482" s="42" t="s">
        <v>189</v>
      </c>
      <c r="C482" s="99">
        <v>40231</v>
      </c>
      <c r="D482" s="99">
        <v>40277</v>
      </c>
      <c r="E482" s="42">
        <v>96653.61</v>
      </c>
      <c r="F482" s="42">
        <v>83944.17</v>
      </c>
      <c r="G482" s="42">
        <v>70668.925000000003</v>
      </c>
      <c r="I482" s="42"/>
      <c r="J482" s="42">
        <f t="shared" si="8"/>
        <v>96653.61</v>
      </c>
      <c r="L482" s="100">
        <v>3523.64</v>
      </c>
      <c r="M482" s="42">
        <v>3382.52</v>
      </c>
      <c r="N482" s="101">
        <v>2656.7199999999866</v>
      </c>
      <c r="P482" s="35"/>
      <c r="Q482" s="35"/>
      <c r="R482" s="35"/>
      <c r="T482" s="74"/>
      <c r="U482" s="74"/>
      <c r="V482" s="74"/>
    </row>
    <row r="483" spans="1:22">
      <c r="A483" s="42" t="s">
        <v>19</v>
      </c>
      <c r="B483" s="42" t="s">
        <v>190</v>
      </c>
      <c r="C483" s="99">
        <v>40278</v>
      </c>
      <c r="D483" s="99">
        <v>40313</v>
      </c>
      <c r="E483" s="42">
        <v>98005.325000000012</v>
      </c>
      <c r="F483" s="42">
        <v>84984.955000000016</v>
      </c>
      <c r="G483" s="42">
        <v>71503.570000000007</v>
      </c>
      <c r="I483" s="42"/>
      <c r="J483" s="42">
        <f t="shared" si="8"/>
        <v>98005.325000000012</v>
      </c>
      <c r="L483" s="100">
        <v>3563.41</v>
      </c>
      <c r="M483" s="42">
        <v>3428.8900000000431</v>
      </c>
      <c r="N483" s="101">
        <v>2689.1800000000076</v>
      </c>
      <c r="P483" s="35"/>
      <c r="Q483" s="35"/>
      <c r="R483" s="35"/>
      <c r="T483" s="74"/>
      <c r="U483" s="74"/>
      <c r="V483" s="74"/>
    </row>
    <row r="484" spans="1:22">
      <c r="A484" s="42" t="s">
        <v>19</v>
      </c>
      <c r="B484" s="42" t="s">
        <v>191</v>
      </c>
      <c r="C484" s="99">
        <v>40314</v>
      </c>
      <c r="D484" s="99">
        <v>40359</v>
      </c>
      <c r="E484" s="42">
        <v>96013.665000000008</v>
      </c>
      <c r="F484" s="42">
        <v>84012.12</v>
      </c>
      <c r="G484" s="42">
        <v>71264.544999999998</v>
      </c>
      <c r="I484" s="42"/>
      <c r="J484" s="42">
        <f t="shared" si="8"/>
        <v>96013.665000000008</v>
      </c>
      <c r="L484" s="100">
        <v>3563.4099999999744</v>
      </c>
      <c r="M484" s="42">
        <v>3428.89</v>
      </c>
      <c r="N484" s="101">
        <v>2689.1800000000076</v>
      </c>
      <c r="P484" s="35"/>
      <c r="Q484" s="35"/>
      <c r="R484" s="35"/>
      <c r="T484" s="74"/>
      <c r="U484" s="74"/>
      <c r="V484" s="74"/>
    </row>
    <row r="485" spans="1:22">
      <c r="A485" s="102" t="s">
        <v>20</v>
      </c>
      <c r="B485" s="102" t="s">
        <v>188</v>
      </c>
      <c r="C485" s="103">
        <v>40222</v>
      </c>
      <c r="D485" s="103">
        <v>40230</v>
      </c>
      <c r="E485" s="102">
        <v>72639.23</v>
      </c>
      <c r="F485" s="102">
        <v>60621.55</v>
      </c>
      <c r="G485" s="102">
        <v>53707.184999999998</v>
      </c>
      <c r="I485" s="102"/>
      <c r="J485" s="102">
        <f t="shared" si="8"/>
        <v>72639.23</v>
      </c>
      <c r="L485" s="104">
        <v>3298.2399999999907</v>
      </c>
      <c r="M485" s="102">
        <v>2968.91</v>
      </c>
      <c r="N485" s="105">
        <v>2553.5700000000002</v>
      </c>
      <c r="P485" s="35"/>
      <c r="Q485" s="35"/>
      <c r="R485" s="35"/>
      <c r="T485" s="74"/>
      <c r="U485" s="74"/>
      <c r="V485" s="74"/>
    </row>
    <row r="486" spans="1:22">
      <c r="A486" s="102" t="s">
        <v>20</v>
      </c>
      <c r="B486" s="102" t="s">
        <v>189</v>
      </c>
      <c r="C486" s="103">
        <v>40231</v>
      </c>
      <c r="D486" s="103">
        <v>40256</v>
      </c>
      <c r="E486" s="102">
        <v>74423.794999999998</v>
      </c>
      <c r="F486" s="102">
        <v>61139</v>
      </c>
      <c r="G486" s="102">
        <v>53815.695</v>
      </c>
      <c r="I486" s="102"/>
      <c r="J486" s="102">
        <f t="shared" si="8"/>
        <v>74423.794999999998</v>
      </c>
      <c r="L486" s="104">
        <v>3324.730000000025</v>
      </c>
      <c r="M486" s="102">
        <v>2977.11</v>
      </c>
      <c r="N486" s="105">
        <v>2535.1000000000058</v>
      </c>
      <c r="P486" s="35"/>
      <c r="Q486" s="35"/>
      <c r="R486" s="35"/>
      <c r="T486" s="74"/>
      <c r="U486" s="74"/>
      <c r="V486" s="74"/>
    </row>
    <row r="487" spans="1:22">
      <c r="A487" s="102" t="s">
        <v>20</v>
      </c>
      <c r="B487" s="102" t="s">
        <v>190</v>
      </c>
      <c r="C487" s="103">
        <v>40257</v>
      </c>
      <c r="D487" s="103">
        <v>40272</v>
      </c>
      <c r="E487" s="102">
        <v>74718.204999999987</v>
      </c>
      <c r="F487" s="102">
        <v>61236.914999999979</v>
      </c>
      <c r="G487" s="102">
        <v>53899.305</v>
      </c>
      <c r="I487" s="102"/>
      <c r="J487" s="102">
        <f t="shared" si="8"/>
        <v>74718.204999999987</v>
      </c>
      <c r="L487" s="104">
        <v>3330.1500000000233</v>
      </c>
      <c r="M487" s="102">
        <v>2982.6699999999691</v>
      </c>
      <c r="N487" s="105">
        <v>2540.13</v>
      </c>
      <c r="P487" s="35"/>
      <c r="Q487" s="35"/>
      <c r="R487" s="35"/>
      <c r="T487" s="74"/>
      <c r="U487" s="74"/>
      <c r="V487" s="74"/>
    </row>
    <row r="488" spans="1:22">
      <c r="A488" s="102" t="s">
        <v>20</v>
      </c>
      <c r="B488" s="102" t="s">
        <v>191</v>
      </c>
      <c r="C488" s="103">
        <v>40273</v>
      </c>
      <c r="D488" s="103">
        <v>40303</v>
      </c>
      <c r="E488" s="102">
        <v>74399.414999999964</v>
      </c>
      <c r="F488" s="102">
        <v>61236.914999999979</v>
      </c>
      <c r="G488" s="102">
        <v>53899.305</v>
      </c>
      <c r="I488" s="102"/>
      <c r="J488" s="102">
        <f t="shared" si="8"/>
        <v>74399.414999999964</v>
      </c>
      <c r="L488" s="104">
        <v>3330.1499999999651</v>
      </c>
      <c r="M488" s="102">
        <v>2982.6699999999691</v>
      </c>
      <c r="N488" s="105">
        <v>2540.13</v>
      </c>
      <c r="P488" s="35"/>
      <c r="Q488" s="35"/>
      <c r="R488" s="35"/>
      <c r="T488" s="74"/>
      <c r="U488" s="74"/>
      <c r="V488" s="74"/>
    </row>
    <row r="489" spans="1:22">
      <c r="A489" s="102" t="s">
        <v>20</v>
      </c>
      <c r="B489" s="102" t="s">
        <v>194</v>
      </c>
      <c r="C489" s="103">
        <v>40304</v>
      </c>
      <c r="D489" s="103">
        <v>40359</v>
      </c>
      <c r="E489" s="102">
        <v>74467.334999999977</v>
      </c>
      <c r="F489" s="102">
        <v>61236.914999999979</v>
      </c>
      <c r="G489" s="102">
        <v>53899.305</v>
      </c>
      <c r="I489" s="102"/>
      <c r="J489" s="102">
        <f t="shared" si="8"/>
        <v>74467.334999999977</v>
      </c>
      <c r="L489" s="104">
        <v>3330.1499999999796</v>
      </c>
      <c r="M489" s="102">
        <v>2982.6699999999691</v>
      </c>
      <c r="N489" s="105">
        <v>2540.13</v>
      </c>
      <c r="P489" s="35"/>
      <c r="Q489" s="35"/>
      <c r="R489" s="35"/>
      <c r="T489" s="74"/>
      <c r="U489" s="74"/>
      <c r="V489" s="74"/>
    </row>
    <row r="490" spans="1:22">
      <c r="A490" s="106" t="s">
        <v>21</v>
      </c>
      <c r="B490" s="106" t="s">
        <v>188</v>
      </c>
      <c r="C490" s="107">
        <v>40222</v>
      </c>
      <c r="D490" s="107">
        <v>40230</v>
      </c>
      <c r="E490" s="106">
        <v>105124.76500000001</v>
      </c>
      <c r="F490" s="106">
        <v>99524.982999999993</v>
      </c>
      <c r="G490" s="106">
        <v>90511.863000000012</v>
      </c>
      <c r="I490" s="106"/>
      <c r="J490" s="106">
        <f t="shared" si="8"/>
        <v>105124.76500000001</v>
      </c>
      <c r="L490" s="108">
        <v>3553.9750000000204</v>
      </c>
      <c r="M490" s="106">
        <v>3670.3999999999942</v>
      </c>
      <c r="N490" s="109">
        <v>2809.2030000000086</v>
      </c>
      <c r="P490" s="35"/>
      <c r="Q490" s="35"/>
      <c r="R490" s="35"/>
      <c r="T490" s="74"/>
      <c r="U490" s="74"/>
      <c r="V490" s="74"/>
    </row>
    <row r="491" spans="1:22">
      <c r="A491" s="106" t="s">
        <v>21</v>
      </c>
      <c r="B491" s="106" t="s">
        <v>189</v>
      </c>
      <c r="C491" s="107">
        <v>40231</v>
      </c>
      <c r="D491" s="107">
        <v>40282</v>
      </c>
      <c r="E491" s="106">
        <v>106700.5</v>
      </c>
      <c r="F491" s="106">
        <v>99859.857999999993</v>
      </c>
      <c r="G491" s="106">
        <v>91061.573000000004</v>
      </c>
      <c r="I491" s="106"/>
      <c r="J491" s="106">
        <f t="shared" si="8"/>
        <v>106700.5</v>
      </c>
      <c r="L491" s="108">
        <v>3601.684999999954</v>
      </c>
      <c r="M491" s="106">
        <v>3719.9749999999913</v>
      </c>
      <c r="N491" s="109">
        <v>2849.2280000000319</v>
      </c>
      <c r="P491" s="35"/>
      <c r="Q491" s="35"/>
      <c r="R491" s="35"/>
      <c r="T491" s="74"/>
      <c r="U491" s="74"/>
      <c r="V491" s="74"/>
    </row>
    <row r="492" spans="1:22">
      <c r="A492" s="106" t="s">
        <v>21</v>
      </c>
      <c r="B492" s="106" t="s">
        <v>190</v>
      </c>
      <c r="C492" s="107">
        <v>40283</v>
      </c>
      <c r="D492" s="107">
        <v>40359</v>
      </c>
      <c r="E492" s="106">
        <v>105514.855</v>
      </c>
      <c r="F492" s="106">
        <v>98888.108000000007</v>
      </c>
      <c r="G492" s="106">
        <v>90243.433000000019</v>
      </c>
      <c r="I492" s="106"/>
      <c r="J492" s="106">
        <f t="shared" si="8"/>
        <v>105514.855</v>
      </c>
      <c r="L492" s="108">
        <v>3532.9349999999977</v>
      </c>
      <c r="M492" s="106">
        <v>3658.7050000000017</v>
      </c>
      <c r="N492" s="109">
        <v>2801.9380000000383</v>
      </c>
      <c r="P492" s="35"/>
      <c r="Q492" s="35"/>
      <c r="R492" s="35"/>
      <c r="T492" s="74"/>
      <c r="U492" s="74"/>
      <c r="V492" s="74"/>
    </row>
    <row r="493" spans="1:22">
      <c r="A493" s="195" t="s">
        <v>28</v>
      </c>
      <c r="B493" s="195" t="s">
        <v>188</v>
      </c>
      <c r="C493" s="196">
        <v>40219</v>
      </c>
      <c r="D493" s="196">
        <v>40230</v>
      </c>
      <c r="E493" s="195">
        <v>46858.82</v>
      </c>
      <c r="F493" s="195">
        <v>43611.364999999991</v>
      </c>
      <c r="G493" s="195">
        <v>38568.44</v>
      </c>
      <c r="I493" s="195"/>
      <c r="J493" s="195">
        <f t="shared" si="8"/>
        <v>46858.82</v>
      </c>
      <c r="L493" s="197">
        <v>1481.8</v>
      </c>
      <c r="M493" s="195">
        <v>1525.2899999999936</v>
      </c>
      <c r="N493" s="198">
        <v>1468.51</v>
      </c>
      <c r="P493" s="35"/>
      <c r="Q493" s="35"/>
      <c r="R493" s="35"/>
      <c r="T493" s="74"/>
      <c r="U493" s="74"/>
      <c r="V493" s="74"/>
    </row>
    <row r="494" spans="1:22">
      <c r="A494" s="195" t="s">
        <v>28</v>
      </c>
      <c r="B494" s="195" t="s">
        <v>189</v>
      </c>
      <c r="C494" s="196">
        <v>40231</v>
      </c>
      <c r="D494" s="196">
        <v>40235</v>
      </c>
      <c r="E494" s="195">
        <v>46962.98</v>
      </c>
      <c r="F494" s="195">
        <v>43611.364999999991</v>
      </c>
      <c r="G494" s="195">
        <v>38568.44</v>
      </c>
      <c r="I494" s="195"/>
      <c r="J494" s="195">
        <f t="shared" si="8"/>
        <v>46962.98</v>
      </c>
      <c r="L494" s="197">
        <v>1481.8</v>
      </c>
      <c r="M494" s="195">
        <v>1525.2899999999936</v>
      </c>
      <c r="N494" s="198">
        <v>1468.51</v>
      </c>
      <c r="P494" s="35"/>
      <c r="Q494" s="35"/>
      <c r="R494" s="35"/>
      <c r="T494" s="74"/>
      <c r="U494" s="74"/>
      <c r="V494" s="74"/>
    </row>
    <row r="495" spans="1:22">
      <c r="A495" s="195" t="s">
        <v>28</v>
      </c>
      <c r="B495" s="195" t="s">
        <v>190</v>
      </c>
      <c r="C495" s="196">
        <v>40236</v>
      </c>
      <c r="D495" s="196">
        <v>40313</v>
      </c>
      <c r="E495" s="195">
        <v>44786.124999999993</v>
      </c>
      <c r="F495" s="195">
        <v>40339.644999999997</v>
      </c>
      <c r="G495" s="195">
        <v>35516.49</v>
      </c>
      <c r="I495" s="195"/>
      <c r="J495" s="195">
        <f t="shared" si="8"/>
        <v>44786.124999999993</v>
      </c>
      <c r="L495" s="197">
        <v>1296.44</v>
      </c>
      <c r="M495" s="195">
        <v>1339.93</v>
      </c>
      <c r="N495" s="198">
        <v>1283.1500000000001</v>
      </c>
      <c r="P495" s="35"/>
      <c r="Q495" s="35"/>
      <c r="R495" s="35"/>
      <c r="T495" s="74"/>
      <c r="U495" s="74"/>
      <c r="V495" s="74"/>
    </row>
    <row r="496" spans="1:22">
      <c r="A496" s="195" t="s">
        <v>28</v>
      </c>
      <c r="B496" s="195" t="s">
        <v>191</v>
      </c>
      <c r="C496" s="196">
        <v>40314</v>
      </c>
      <c r="D496" s="196">
        <v>40359</v>
      </c>
      <c r="E496" s="195">
        <v>42514.22</v>
      </c>
      <c r="F496" s="195">
        <v>39538.839999999997</v>
      </c>
      <c r="G496" s="195">
        <v>34507.044999999998</v>
      </c>
      <c r="I496" s="195"/>
      <c r="J496" s="195">
        <f t="shared" si="8"/>
        <v>42514.22</v>
      </c>
      <c r="L496" s="197">
        <v>1296.44</v>
      </c>
      <c r="M496" s="195">
        <v>1339.929999999993</v>
      </c>
      <c r="N496" s="198">
        <v>1283.1499999999942</v>
      </c>
      <c r="P496" s="35"/>
      <c r="Q496" s="35"/>
      <c r="R496" s="35"/>
      <c r="T496" s="74"/>
      <c r="U496" s="74"/>
      <c r="V496" s="74"/>
    </row>
    <row r="497" spans="1:22">
      <c r="A497" s="110" t="s">
        <v>22</v>
      </c>
      <c r="B497" s="110" t="s">
        <v>188</v>
      </c>
      <c r="C497" s="111">
        <v>40224</v>
      </c>
      <c r="D497" s="111">
        <v>40230</v>
      </c>
      <c r="E497" s="110">
        <v>127811.93</v>
      </c>
      <c r="F497" s="110">
        <v>107591.9</v>
      </c>
      <c r="G497" s="110">
        <v>93602.09</v>
      </c>
      <c r="I497" s="112">
        <v>73.176349999999999</v>
      </c>
      <c r="J497" s="110">
        <f t="shared" si="8"/>
        <v>127885.10634999999</v>
      </c>
      <c r="L497" s="113">
        <v>3949.8199999999924</v>
      </c>
      <c r="M497" s="110">
        <v>3633.81</v>
      </c>
      <c r="N497" s="114">
        <v>2761.17</v>
      </c>
      <c r="P497" s="35"/>
      <c r="Q497" s="35"/>
      <c r="R497" s="35"/>
      <c r="T497" s="74"/>
      <c r="U497" s="74"/>
      <c r="V497" s="74"/>
    </row>
    <row r="498" spans="1:22">
      <c r="A498" s="110" t="s">
        <v>22</v>
      </c>
      <c r="B498" s="110" t="s">
        <v>189</v>
      </c>
      <c r="C498" s="111">
        <v>40231</v>
      </c>
      <c r="D498" s="111">
        <v>40258</v>
      </c>
      <c r="E498" s="110">
        <v>142639.99</v>
      </c>
      <c r="F498" s="110">
        <v>114548.04</v>
      </c>
      <c r="G498" s="110">
        <v>97174.75</v>
      </c>
      <c r="I498" s="112">
        <v>73.176349999999999</v>
      </c>
      <c r="J498" s="110">
        <f t="shared" si="8"/>
        <v>142713.16634999998</v>
      </c>
      <c r="L498" s="113">
        <v>3973.13</v>
      </c>
      <c r="M498" s="110">
        <v>3715.62</v>
      </c>
      <c r="N498" s="114">
        <v>2782.820000000007</v>
      </c>
      <c r="P498" s="35"/>
      <c r="Q498" s="35"/>
      <c r="R498" s="35"/>
      <c r="T498" s="74"/>
      <c r="U498" s="74"/>
      <c r="V498" s="74"/>
    </row>
    <row r="499" spans="1:22">
      <c r="A499" s="110" t="s">
        <v>22</v>
      </c>
      <c r="B499" s="110" t="s">
        <v>190</v>
      </c>
      <c r="C499" s="111">
        <v>40259</v>
      </c>
      <c r="D499" s="111">
        <v>40293</v>
      </c>
      <c r="E499" s="110">
        <v>142537.79999999999</v>
      </c>
      <c r="F499" s="110">
        <v>114675.31</v>
      </c>
      <c r="G499" s="110">
        <v>97253.19</v>
      </c>
      <c r="I499" s="112">
        <v>73.176349999999999</v>
      </c>
      <c r="J499" s="110">
        <f t="shared" si="8"/>
        <v>142610.97634999998</v>
      </c>
      <c r="L499" s="113">
        <v>3967.4799999999814</v>
      </c>
      <c r="M499" s="110">
        <v>3926.78</v>
      </c>
      <c r="N499" s="114">
        <v>2939.84</v>
      </c>
      <c r="P499" s="35"/>
      <c r="Q499" s="35"/>
      <c r="R499" s="35"/>
      <c r="T499" s="74"/>
      <c r="U499" s="74"/>
      <c r="V499" s="74"/>
    </row>
    <row r="500" spans="1:22">
      <c r="A500" s="110" t="s">
        <v>22</v>
      </c>
      <c r="B500" s="110" t="s">
        <v>191</v>
      </c>
      <c r="C500" s="111">
        <v>40294</v>
      </c>
      <c r="D500" s="111">
        <v>40321</v>
      </c>
      <c r="E500" s="110">
        <v>141998.84378110897</v>
      </c>
      <c r="F500" s="110">
        <v>114776.90041157989</v>
      </c>
      <c r="G500" s="110">
        <v>97341.640372819747</v>
      </c>
      <c r="I500" s="112">
        <v>72.779004459599022</v>
      </c>
      <c r="J500" s="110">
        <f t="shared" si="8"/>
        <v>142071.62278556856</v>
      </c>
      <c r="L500" s="113">
        <v>3976.3374883088691</v>
      </c>
      <c r="M500" s="110">
        <v>3939.4726363408117</v>
      </c>
      <c r="N500" s="114">
        <v>2948.1214597926737</v>
      </c>
      <c r="P500" s="35"/>
      <c r="Q500" s="35"/>
      <c r="R500" s="35"/>
      <c r="T500" s="74"/>
      <c r="U500" s="74"/>
      <c r="V500" s="74"/>
    </row>
    <row r="501" spans="1:22">
      <c r="A501" s="110" t="s">
        <v>22</v>
      </c>
      <c r="B501" s="110" t="s">
        <v>194</v>
      </c>
      <c r="C501" s="111">
        <v>40322</v>
      </c>
      <c r="D501" s="111">
        <v>40359</v>
      </c>
      <c r="E501" s="110">
        <v>142042.87126702041</v>
      </c>
      <c r="F501" s="110">
        <v>114801.24260352641</v>
      </c>
      <c r="G501" s="110">
        <v>97362.710055091462</v>
      </c>
      <c r="I501" s="112">
        <v>72.779004459599022</v>
      </c>
      <c r="J501" s="110">
        <f t="shared" si="8"/>
        <v>142115.65027148</v>
      </c>
      <c r="L501" s="113">
        <v>3977.9221936777467</v>
      </c>
      <c r="M501" s="110">
        <v>3940.4326943298656</v>
      </c>
      <c r="N501" s="114">
        <v>2949.4162906800775</v>
      </c>
      <c r="P501" s="35"/>
      <c r="Q501" s="35"/>
      <c r="R501" s="35"/>
      <c r="T501" s="74"/>
      <c r="U501" s="74"/>
      <c r="V501" s="74"/>
    </row>
    <row r="502" spans="1:22">
      <c r="A502" s="117" t="s">
        <v>23</v>
      </c>
      <c r="B502" s="117" t="s">
        <v>188</v>
      </c>
      <c r="C502" s="118">
        <v>40219</v>
      </c>
      <c r="D502" s="118">
        <v>40230</v>
      </c>
      <c r="E502" s="117">
        <v>216206.19</v>
      </c>
      <c r="F502" s="117">
        <v>170338.76</v>
      </c>
      <c r="G502" s="117">
        <v>149466.41</v>
      </c>
      <c r="H502" s="168"/>
      <c r="I502" s="119">
        <v>83.141722999999985</v>
      </c>
      <c r="J502" s="117">
        <f t="shared" si="8"/>
        <v>216289.33172300001</v>
      </c>
      <c r="L502" s="120">
        <v>8007.7300000000105</v>
      </c>
      <c r="M502" s="117">
        <v>7845.210000000021</v>
      </c>
      <c r="N502" s="121">
        <v>7292.22</v>
      </c>
      <c r="O502" s="122"/>
      <c r="P502" s="35"/>
      <c r="Q502" s="35"/>
      <c r="R502" s="35"/>
      <c r="T502" s="74"/>
      <c r="U502" s="74"/>
      <c r="V502" s="74"/>
    </row>
    <row r="503" spans="1:22">
      <c r="A503" s="117" t="s">
        <v>23</v>
      </c>
      <c r="B503" s="117" t="s">
        <v>189</v>
      </c>
      <c r="C503" s="118">
        <v>40231</v>
      </c>
      <c r="D503" s="118">
        <v>40319</v>
      </c>
      <c r="E503" s="117">
        <v>243944.04</v>
      </c>
      <c r="F503" s="117">
        <v>177806.97</v>
      </c>
      <c r="G503" s="117">
        <v>152387.70000000001</v>
      </c>
      <c r="H503" s="168"/>
      <c r="I503" s="119">
        <v>83.141722999999985</v>
      </c>
      <c r="J503" s="117">
        <f t="shared" si="8"/>
        <v>244027.18172300002</v>
      </c>
      <c r="L503" s="120">
        <v>8007.7300000000105</v>
      </c>
      <c r="M503" s="117">
        <v>7845.2099999999919</v>
      </c>
      <c r="N503" s="121">
        <v>7292.22</v>
      </c>
      <c r="O503" s="122"/>
      <c r="P503" s="35"/>
      <c r="Q503" s="35"/>
      <c r="R503" s="35"/>
      <c r="T503" s="74"/>
      <c r="U503" s="74"/>
      <c r="V503" s="74"/>
    </row>
    <row r="504" spans="1:22">
      <c r="A504" s="117" t="s">
        <v>23</v>
      </c>
      <c r="B504" s="117" t="s">
        <v>190</v>
      </c>
      <c r="C504" s="118">
        <v>40320</v>
      </c>
      <c r="D504" s="118">
        <v>40359</v>
      </c>
      <c r="E504" s="117">
        <v>243592.29</v>
      </c>
      <c r="F504" s="117">
        <v>174408.86</v>
      </c>
      <c r="G504" s="117">
        <v>150242.81</v>
      </c>
      <c r="H504" s="168"/>
      <c r="I504" s="119">
        <v>83.141722999999985</v>
      </c>
      <c r="J504" s="117">
        <f t="shared" si="8"/>
        <v>243675.43172300002</v>
      </c>
      <c r="L504" s="120">
        <v>8007.7300000000105</v>
      </c>
      <c r="M504" s="117">
        <v>7701.2299999999814</v>
      </c>
      <c r="N504" s="121">
        <v>7091.4599999999919</v>
      </c>
      <c r="O504" s="122"/>
      <c r="P504" s="35"/>
      <c r="Q504" s="35"/>
      <c r="R504" s="35"/>
      <c r="T504" s="74"/>
      <c r="U504" s="74"/>
      <c r="V504" s="74"/>
    </row>
    <row r="505" spans="1:22">
      <c r="A505" s="200" t="s">
        <v>29</v>
      </c>
      <c r="B505" s="200" t="s">
        <v>192</v>
      </c>
      <c r="C505" s="201">
        <v>40375</v>
      </c>
      <c r="D505" s="201">
        <v>40396</v>
      </c>
      <c r="E505" s="200">
        <v>83617.127070000002</v>
      </c>
      <c r="F505" s="200">
        <v>54479.163919999999</v>
      </c>
      <c r="G505" s="200">
        <v>44879.08524</v>
      </c>
      <c r="H505" s="171"/>
      <c r="I505" s="200"/>
      <c r="J505" s="200">
        <f t="shared" si="8"/>
        <v>83617.127070000002</v>
      </c>
      <c r="L505" s="202">
        <v>1511.3444299999974</v>
      </c>
      <c r="M505" s="200">
        <v>1635.0719299999982</v>
      </c>
      <c r="N505" s="203">
        <v>1261.5719299999982</v>
      </c>
      <c r="O505" s="122"/>
      <c r="P505" s="35"/>
      <c r="Q505" s="35"/>
      <c r="R505" s="35"/>
      <c r="T505" s="74"/>
      <c r="U505" s="74"/>
      <c r="V505" s="74"/>
    </row>
    <row r="506" spans="1:22">
      <c r="A506" s="124" t="s">
        <v>24</v>
      </c>
      <c r="B506" s="124" t="s">
        <v>192</v>
      </c>
      <c r="C506" s="125">
        <v>40360</v>
      </c>
      <c r="D506" s="125">
        <v>40451</v>
      </c>
      <c r="E506" s="124">
        <v>79805.97</v>
      </c>
      <c r="F506" s="124">
        <v>44924.91</v>
      </c>
      <c r="G506" s="124">
        <v>37525.269999999997</v>
      </c>
      <c r="H506" s="171"/>
      <c r="I506" s="124"/>
      <c r="J506" s="124">
        <f t="shared" si="8"/>
        <v>79805.97</v>
      </c>
      <c r="L506" s="127">
        <v>1386.6000000000058</v>
      </c>
      <c r="M506" s="124">
        <v>1606.11</v>
      </c>
      <c r="N506" s="128">
        <v>1284.52</v>
      </c>
      <c r="O506" s="122"/>
      <c r="P506" s="35"/>
      <c r="Q506" s="35"/>
      <c r="R506" s="35"/>
      <c r="T506" s="74"/>
      <c r="U506" s="74"/>
      <c r="V506" s="74"/>
    </row>
    <row r="507" spans="1:22">
      <c r="A507" s="134" t="s">
        <v>25</v>
      </c>
      <c r="B507" s="134" t="s">
        <v>188</v>
      </c>
      <c r="C507" s="135">
        <v>40219</v>
      </c>
      <c r="D507" s="135">
        <v>40230</v>
      </c>
      <c r="E507" s="134">
        <v>178116.97</v>
      </c>
      <c r="F507" s="134">
        <v>145439.79</v>
      </c>
      <c r="G507" s="134">
        <v>125757.83</v>
      </c>
      <c r="H507" s="168"/>
      <c r="I507" s="136">
        <v>37.465569487149985</v>
      </c>
      <c r="J507" s="134">
        <f t="shared" si="8"/>
        <v>178154.43556948716</v>
      </c>
      <c r="L507" s="137">
        <v>7818.3999999999942</v>
      </c>
      <c r="M507" s="134">
        <v>7052.3500000000058</v>
      </c>
      <c r="N507" s="138">
        <v>7047.99</v>
      </c>
      <c r="O507" s="122"/>
      <c r="P507" s="35"/>
      <c r="Q507" s="35"/>
      <c r="R507" s="35"/>
      <c r="T507" s="74"/>
      <c r="U507" s="74"/>
      <c r="V507" s="74"/>
    </row>
    <row r="508" spans="1:22">
      <c r="A508" s="134" t="s">
        <v>25</v>
      </c>
      <c r="B508" s="134" t="s">
        <v>189</v>
      </c>
      <c r="C508" s="135">
        <v>40231</v>
      </c>
      <c r="D508" s="135">
        <v>40293</v>
      </c>
      <c r="E508" s="134">
        <v>208314.09</v>
      </c>
      <c r="F508" s="134">
        <v>165686.35999999999</v>
      </c>
      <c r="G508" s="134">
        <v>134326.72</v>
      </c>
      <c r="H508" s="168"/>
      <c r="I508" s="136">
        <v>37.465569487149985</v>
      </c>
      <c r="J508" s="134">
        <f t="shared" si="8"/>
        <v>208351.55556948716</v>
      </c>
      <c r="L508" s="137">
        <v>8308.5100000000093</v>
      </c>
      <c r="M508" s="134">
        <v>7608.7999999999884</v>
      </c>
      <c r="N508" s="138">
        <v>7293.5400000000081</v>
      </c>
      <c r="O508" s="122"/>
      <c r="P508" s="35"/>
      <c r="Q508" s="35"/>
      <c r="R508" s="35"/>
      <c r="T508" s="74"/>
      <c r="U508" s="74"/>
      <c r="V508" s="74"/>
    </row>
    <row r="509" spans="1:22">
      <c r="A509" s="134" t="s">
        <v>25</v>
      </c>
      <c r="B509" s="134" t="s">
        <v>190</v>
      </c>
      <c r="C509" s="135">
        <v>40294</v>
      </c>
      <c r="D509" s="135">
        <v>40359</v>
      </c>
      <c r="E509" s="134">
        <v>207277.25109199999</v>
      </c>
      <c r="F509" s="134">
        <v>166051.43619000001</v>
      </c>
      <c r="G509" s="134">
        <v>134648.49457000001</v>
      </c>
      <c r="H509" s="168"/>
      <c r="I509" s="136">
        <v>37.465569487149985</v>
      </c>
      <c r="J509" s="134">
        <f t="shared" si="8"/>
        <v>207314.71666148715</v>
      </c>
      <c r="L509" s="137">
        <v>8328.0703999999678</v>
      </c>
      <c r="M509" s="134">
        <v>7640.6236000000208</v>
      </c>
      <c r="N509" s="138">
        <v>7360.5519700000004</v>
      </c>
      <c r="O509" s="122"/>
      <c r="P509" s="35"/>
      <c r="Q509" s="35"/>
      <c r="R509" s="35"/>
      <c r="T509" s="74"/>
      <c r="U509" s="74"/>
      <c r="V509" s="74"/>
    </row>
    <row r="510" spans="1:22">
      <c r="A510" s="142" t="s">
        <v>26</v>
      </c>
      <c r="B510" s="142" t="s">
        <v>188</v>
      </c>
      <c r="C510" s="143">
        <v>40219</v>
      </c>
      <c r="D510" s="143">
        <v>40230</v>
      </c>
      <c r="E510" s="142">
        <v>129002.658</v>
      </c>
      <c r="F510" s="142">
        <v>108320.95200000002</v>
      </c>
      <c r="G510" s="142">
        <v>90401.933999999994</v>
      </c>
      <c r="I510" s="142"/>
      <c r="J510" s="142">
        <f t="shared" si="8"/>
        <v>129002.658</v>
      </c>
      <c r="L510" s="204">
        <v>4174.6919999999664</v>
      </c>
      <c r="M510" s="142">
        <v>3306.413000000015</v>
      </c>
      <c r="N510" s="205">
        <v>2743.6629999999859</v>
      </c>
      <c r="P510" s="35"/>
      <c r="Q510" s="35"/>
      <c r="R510" s="35"/>
      <c r="T510" s="74"/>
      <c r="U510" s="74"/>
      <c r="V510" s="74"/>
    </row>
    <row r="511" spans="1:22">
      <c r="A511" s="142" t="s">
        <v>26</v>
      </c>
      <c r="B511" s="142" t="s">
        <v>189</v>
      </c>
      <c r="C511" s="143">
        <v>40231</v>
      </c>
      <c r="D511" s="143">
        <v>40272</v>
      </c>
      <c r="E511" s="142">
        <v>144147.848</v>
      </c>
      <c r="F511" s="142">
        <v>115610.45200000002</v>
      </c>
      <c r="G511" s="142">
        <v>92495.66399999999</v>
      </c>
      <c r="I511" s="142"/>
      <c r="J511" s="142">
        <f>+E511+I511</f>
        <v>144147.848</v>
      </c>
      <c r="L511" s="204">
        <v>4174.6919999999809</v>
      </c>
      <c r="M511" s="142">
        <v>3473.9029999999766</v>
      </c>
      <c r="N511" s="205">
        <v>2743.6630000000005</v>
      </c>
      <c r="P511" s="35"/>
      <c r="Q511" s="35"/>
      <c r="R511" s="35"/>
      <c r="T511" s="74"/>
      <c r="U511" s="74"/>
      <c r="V511" s="74"/>
    </row>
    <row r="512" spans="1:22">
      <c r="A512" s="142" t="s">
        <v>26</v>
      </c>
      <c r="B512" s="142" t="s">
        <v>190</v>
      </c>
      <c r="C512" s="143">
        <v>40273</v>
      </c>
      <c r="D512" s="143">
        <v>40359</v>
      </c>
      <c r="E512" s="142">
        <v>144447.20799999998</v>
      </c>
      <c r="F512" s="142">
        <v>115610.45200000002</v>
      </c>
      <c r="G512" s="142">
        <v>92495.66399999999</v>
      </c>
      <c r="I512" s="142"/>
      <c r="J512" s="142">
        <f t="shared" si="8"/>
        <v>144447.20799999998</v>
      </c>
      <c r="L512" s="204">
        <v>4174.6919999999809</v>
      </c>
      <c r="M512" s="142">
        <v>3473.9030000000203</v>
      </c>
      <c r="N512" s="205">
        <v>2743.6629999999859</v>
      </c>
      <c r="P512" s="35"/>
      <c r="Q512" s="35"/>
      <c r="R512" s="35"/>
      <c r="T512" s="74"/>
      <c r="U512" s="74"/>
      <c r="V512" s="74"/>
    </row>
    <row r="513" spans="1:22">
      <c r="A513" s="124" t="s">
        <v>24</v>
      </c>
      <c r="B513" s="124" t="s">
        <v>195</v>
      </c>
      <c r="C513" s="125">
        <v>40290</v>
      </c>
      <c r="D513" s="125">
        <v>40359</v>
      </c>
      <c r="E513" s="124">
        <v>86509.364000000001</v>
      </c>
      <c r="F513" s="124">
        <v>53065.87</v>
      </c>
      <c r="G513" s="124">
        <v>43770.48</v>
      </c>
      <c r="L513" s="189"/>
      <c r="M513" s="59"/>
      <c r="N513" s="190"/>
      <c r="O513" s="60"/>
      <c r="T513" s="32"/>
      <c r="U513" s="32"/>
      <c r="V513" s="32"/>
    </row>
    <row r="514" spans="1:22" ht="13.5" thickBot="1">
      <c r="A514" s="160" t="s">
        <v>196</v>
      </c>
      <c r="B514" s="58"/>
      <c r="C514" s="58"/>
      <c r="D514" s="58"/>
      <c r="E514" s="161">
        <f>+E513-E506</f>
        <v>6703.3940000000002</v>
      </c>
      <c r="F514" s="161">
        <f>+F513-F506</f>
        <v>8140.9599999999991</v>
      </c>
      <c r="G514" s="161">
        <f>+G513-G506</f>
        <v>6245.2100000000064</v>
      </c>
      <c r="L514" s="189"/>
      <c r="M514" s="59"/>
      <c r="N514" s="190"/>
      <c r="O514" s="60"/>
      <c r="P514" s="61"/>
      <c r="Q514" s="60"/>
      <c r="R514" s="60"/>
      <c r="T514" s="32"/>
      <c r="U514" s="32"/>
      <c r="V514" s="32"/>
    </row>
    <row r="515" spans="1:22" ht="24.75" customHeight="1">
      <c r="A515" s="8" t="s">
        <v>2</v>
      </c>
      <c r="B515" s="8" t="s">
        <v>37</v>
      </c>
      <c r="C515" s="8" t="s">
        <v>38</v>
      </c>
      <c r="D515" s="8" t="s">
        <v>39</v>
      </c>
      <c r="E515" s="9" t="s">
        <v>40</v>
      </c>
      <c r="F515" s="9" t="s">
        <v>41</v>
      </c>
      <c r="G515" s="9" t="s">
        <v>42</v>
      </c>
      <c r="I515" s="62" t="s">
        <v>106</v>
      </c>
      <c r="J515" s="62" t="s">
        <v>107</v>
      </c>
      <c r="L515" s="185" t="s">
        <v>108</v>
      </c>
      <c r="M515" s="186" t="s">
        <v>109</v>
      </c>
      <c r="N515" s="187" t="s">
        <v>110</v>
      </c>
      <c r="O515" s="32"/>
      <c r="P515" s="191"/>
      <c r="Q515" s="191"/>
      <c r="R515" s="191"/>
      <c r="T515" s="32"/>
      <c r="U515" s="32"/>
      <c r="V515" s="32"/>
    </row>
    <row r="516" spans="1:22">
      <c r="A516" s="66" t="s">
        <v>14</v>
      </c>
      <c r="B516" s="66" t="s">
        <v>197</v>
      </c>
      <c r="C516" s="67">
        <v>40127</v>
      </c>
      <c r="D516" s="67">
        <v>40184</v>
      </c>
      <c r="E516" s="66">
        <v>67362.86</v>
      </c>
      <c r="F516" s="66">
        <v>57985.03</v>
      </c>
      <c r="G516" s="66">
        <v>41931.42</v>
      </c>
      <c r="I516" s="69">
        <v>59.623999999999995</v>
      </c>
      <c r="J516" s="66">
        <f>+E516+I516</f>
        <v>67422.483999999997</v>
      </c>
      <c r="L516" s="76">
        <v>571.22000000000116</v>
      </c>
      <c r="M516" s="77">
        <v>677.44000000000233</v>
      </c>
      <c r="N516" s="78">
        <v>761.19999999999709</v>
      </c>
      <c r="O516" s="73"/>
      <c r="P516" s="35"/>
      <c r="Q516" s="35"/>
      <c r="R516" s="35"/>
      <c r="T516" s="74"/>
      <c r="U516" s="74"/>
      <c r="V516" s="74"/>
    </row>
    <row r="517" spans="1:22">
      <c r="A517" s="66" t="s">
        <v>14</v>
      </c>
      <c r="B517" s="66" t="s">
        <v>198</v>
      </c>
      <c r="C517" s="67">
        <v>40185</v>
      </c>
      <c r="D517" s="67">
        <v>40193</v>
      </c>
      <c r="E517" s="66">
        <v>73471.754999999976</v>
      </c>
      <c r="F517" s="66">
        <v>59802.12</v>
      </c>
      <c r="G517" s="66">
        <v>43876.55</v>
      </c>
      <c r="I517" s="69">
        <v>59.623999999999995</v>
      </c>
      <c r="J517" s="66">
        <f t="shared" ref="J517:J573" si="9">+E517+I517</f>
        <v>73531.378999999972</v>
      </c>
      <c r="L517" s="76">
        <v>656.00999999999476</v>
      </c>
      <c r="M517" s="77">
        <v>824.78000000000611</v>
      </c>
      <c r="N517" s="78">
        <v>846.03000000000611</v>
      </c>
      <c r="O517" s="73"/>
      <c r="P517" s="35"/>
      <c r="Q517" s="35"/>
      <c r="R517" s="35"/>
      <c r="T517" s="74"/>
      <c r="U517" s="74"/>
      <c r="V517" s="74"/>
    </row>
    <row r="518" spans="1:22">
      <c r="A518" s="66" t="s">
        <v>14</v>
      </c>
      <c r="B518" s="66" t="s">
        <v>199</v>
      </c>
      <c r="C518" s="67">
        <v>40194</v>
      </c>
      <c r="D518" s="67">
        <v>40218</v>
      </c>
      <c r="E518" s="66">
        <v>66043.484999999971</v>
      </c>
      <c r="F518" s="66">
        <v>55910.49500000001</v>
      </c>
      <c r="G518" s="66">
        <v>43043.43</v>
      </c>
      <c r="I518" s="69">
        <v>59.623999999999995</v>
      </c>
      <c r="J518" s="66">
        <f t="shared" si="9"/>
        <v>66103.108999999968</v>
      </c>
      <c r="L518" s="76">
        <v>656.00999999999476</v>
      </c>
      <c r="M518" s="77">
        <v>824.78000000000611</v>
      </c>
      <c r="N518" s="78">
        <v>846.02999999999884</v>
      </c>
      <c r="O518" s="73"/>
      <c r="P518" s="35"/>
      <c r="Q518" s="35"/>
      <c r="R518" s="35"/>
      <c r="T518" s="74"/>
      <c r="U518" s="74"/>
      <c r="V518" s="74"/>
    </row>
    <row r="519" spans="1:22">
      <c r="A519" s="79" t="s">
        <v>15</v>
      </c>
      <c r="B519" s="79" t="s">
        <v>197</v>
      </c>
      <c r="C519" s="80">
        <v>40127</v>
      </c>
      <c r="D519" s="80">
        <v>40193</v>
      </c>
      <c r="E519" s="79">
        <v>49993.814999999988</v>
      </c>
      <c r="F519" s="79">
        <v>46282.335000000014</v>
      </c>
      <c r="G519" s="79">
        <v>43941.214999999989</v>
      </c>
      <c r="I519" s="79"/>
      <c r="J519" s="79">
        <f t="shared" si="9"/>
        <v>49993.814999999988</v>
      </c>
      <c r="L519" s="81">
        <v>1834.1299999999828</v>
      </c>
      <c r="M519" s="79">
        <v>1834.1300000000192</v>
      </c>
      <c r="N519" s="82">
        <v>1834.1299999999828</v>
      </c>
      <c r="O519" s="73"/>
      <c r="P519" s="35"/>
      <c r="Q519" s="35"/>
      <c r="R519" s="35"/>
      <c r="T519" s="74"/>
      <c r="U519" s="74"/>
      <c r="V519" s="74"/>
    </row>
    <row r="520" spans="1:22">
      <c r="A520" s="79" t="s">
        <v>15</v>
      </c>
      <c r="B520" s="79" t="s">
        <v>199</v>
      </c>
      <c r="C520" s="80">
        <v>40194</v>
      </c>
      <c r="D520" s="80">
        <v>40195</v>
      </c>
      <c r="E520" s="79">
        <v>50012.714999999989</v>
      </c>
      <c r="F520" s="79">
        <v>46282.335000000014</v>
      </c>
      <c r="G520" s="79">
        <v>43941.214999999989</v>
      </c>
      <c r="I520" s="79"/>
      <c r="J520" s="79">
        <f t="shared" si="9"/>
        <v>50012.714999999989</v>
      </c>
      <c r="L520" s="81">
        <v>1834.1299999999901</v>
      </c>
      <c r="M520" s="79">
        <v>1834.1300000000192</v>
      </c>
      <c r="N520" s="82">
        <v>1834.1299999999828</v>
      </c>
      <c r="O520" s="73"/>
      <c r="P520" s="35"/>
      <c r="Q520" s="35"/>
      <c r="R520" s="35"/>
      <c r="T520" s="74"/>
      <c r="U520" s="74"/>
      <c r="V520" s="74"/>
    </row>
    <row r="521" spans="1:22">
      <c r="A521" s="79" t="s">
        <v>15</v>
      </c>
      <c r="B521" s="79" t="s">
        <v>200</v>
      </c>
      <c r="C521" s="80">
        <v>40196</v>
      </c>
      <c r="D521" s="80">
        <v>40221</v>
      </c>
      <c r="E521" s="79">
        <v>57607.175000000003</v>
      </c>
      <c r="F521" s="79">
        <v>52830.56500000001</v>
      </c>
      <c r="G521" s="79">
        <v>46521.3</v>
      </c>
      <c r="I521" s="79"/>
      <c r="J521" s="79">
        <f t="shared" si="9"/>
        <v>57607.175000000003</v>
      </c>
      <c r="L521" s="81">
        <v>2115.3800000000119</v>
      </c>
      <c r="M521" s="79">
        <v>2115.3800000000192</v>
      </c>
      <c r="N521" s="82">
        <v>1834.13</v>
      </c>
      <c r="O521" s="73"/>
      <c r="P521" s="35"/>
      <c r="Q521" s="35"/>
      <c r="R521" s="35"/>
      <c r="T521" s="74"/>
      <c r="U521" s="74"/>
      <c r="V521" s="74"/>
    </row>
    <row r="522" spans="1:22">
      <c r="A522" s="83" t="s">
        <v>16</v>
      </c>
      <c r="B522" s="83" t="s">
        <v>197</v>
      </c>
      <c r="C522" s="84">
        <v>40127</v>
      </c>
      <c r="D522" s="84">
        <v>40193</v>
      </c>
      <c r="E522" s="83">
        <v>49069.599999999999</v>
      </c>
      <c r="F522" s="83">
        <v>44886.12</v>
      </c>
      <c r="G522" s="83">
        <v>41871.072500000009</v>
      </c>
      <c r="I522" s="85">
        <v>18.930120000000002</v>
      </c>
      <c r="J522" s="83">
        <f t="shared" si="9"/>
        <v>49088.530119999996</v>
      </c>
      <c r="L522" s="86">
        <v>1683.35</v>
      </c>
      <c r="M522" s="83">
        <v>1662.38</v>
      </c>
      <c r="N522" s="87">
        <v>1641.410000000018</v>
      </c>
      <c r="O522" s="73"/>
      <c r="P522" s="35"/>
      <c r="Q522" s="35"/>
      <c r="R522" s="35"/>
      <c r="T522" s="74"/>
      <c r="U522" s="74"/>
      <c r="V522" s="74"/>
    </row>
    <row r="523" spans="1:22">
      <c r="A523" s="83" t="s">
        <v>16</v>
      </c>
      <c r="B523" s="83" t="s">
        <v>199</v>
      </c>
      <c r="C523" s="84">
        <v>40194</v>
      </c>
      <c r="D523" s="84">
        <v>40218</v>
      </c>
      <c r="E523" s="83">
        <v>48235.214999999997</v>
      </c>
      <c r="F523" s="83">
        <v>44886.12</v>
      </c>
      <c r="G523" s="83">
        <v>41871.072500000009</v>
      </c>
      <c r="I523" s="85">
        <v>18.930120000000002</v>
      </c>
      <c r="J523" s="83">
        <f t="shared" si="9"/>
        <v>48254.145119999994</v>
      </c>
      <c r="L523" s="86">
        <v>1683.35</v>
      </c>
      <c r="M523" s="83">
        <v>1662.38</v>
      </c>
      <c r="N523" s="87">
        <v>1641.410000000018</v>
      </c>
      <c r="O523" s="73"/>
      <c r="P523" s="35"/>
      <c r="Q523" s="35"/>
      <c r="R523" s="35"/>
      <c r="T523" s="74"/>
      <c r="U523" s="74"/>
      <c r="V523" s="74"/>
    </row>
    <row r="524" spans="1:22">
      <c r="A524" s="88" t="s">
        <v>17</v>
      </c>
      <c r="B524" s="88" t="s">
        <v>197</v>
      </c>
      <c r="C524" s="89">
        <v>40127</v>
      </c>
      <c r="D524" s="89">
        <v>40193</v>
      </c>
      <c r="E524" s="88">
        <v>82046.771999999983</v>
      </c>
      <c r="F524" s="88">
        <v>76191.27</v>
      </c>
      <c r="G524" s="88">
        <v>60540.044000000009</v>
      </c>
      <c r="I524" s="88"/>
      <c r="J524" s="88">
        <f t="shared" si="9"/>
        <v>82046.771999999983</v>
      </c>
      <c r="L524" s="90">
        <v>2779.5999999999913</v>
      </c>
      <c r="M524" s="88">
        <v>2834.4000000000087</v>
      </c>
      <c r="N524" s="91">
        <v>1809.2340000000113</v>
      </c>
      <c r="O524" s="73"/>
      <c r="P524" s="35"/>
      <c r="Q524" s="35"/>
      <c r="R524" s="35"/>
      <c r="T524" s="74"/>
      <c r="U524" s="74"/>
      <c r="V524" s="74"/>
    </row>
    <row r="525" spans="1:22">
      <c r="A525" s="88" t="s">
        <v>17</v>
      </c>
      <c r="B525" s="88" t="s">
        <v>199</v>
      </c>
      <c r="C525" s="89">
        <v>40194</v>
      </c>
      <c r="D525" s="89">
        <v>40195</v>
      </c>
      <c r="E525" s="88">
        <v>76249.270499999999</v>
      </c>
      <c r="F525" s="88">
        <v>72457.13</v>
      </c>
      <c r="G525" s="88">
        <v>59212.953999999998</v>
      </c>
      <c r="I525" s="88"/>
      <c r="J525" s="88">
        <f t="shared" si="9"/>
        <v>76249.270499999999</v>
      </c>
      <c r="L525" s="90">
        <v>2784.679999999993</v>
      </c>
      <c r="M525" s="88">
        <v>2834.4000000000087</v>
      </c>
      <c r="N525" s="91">
        <v>1809.2339999999967</v>
      </c>
      <c r="O525" s="73"/>
      <c r="P525" s="35"/>
      <c r="Q525" s="35"/>
      <c r="R525" s="35"/>
      <c r="T525" s="74"/>
      <c r="U525" s="74"/>
      <c r="V525" s="74"/>
    </row>
    <row r="526" spans="1:22">
      <c r="A526" s="88" t="s">
        <v>17</v>
      </c>
      <c r="B526" s="88" t="s">
        <v>200</v>
      </c>
      <c r="C526" s="89">
        <v>40196</v>
      </c>
      <c r="D526" s="89">
        <v>40221</v>
      </c>
      <c r="E526" s="88">
        <v>79394.093500000003</v>
      </c>
      <c r="F526" s="88">
        <v>75112.765000000029</v>
      </c>
      <c r="G526" s="88">
        <v>60805.614000000009</v>
      </c>
      <c r="I526" s="88"/>
      <c r="J526" s="88">
        <f t="shared" si="9"/>
        <v>79394.093500000003</v>
      </c>
      <c r="L526" s="90">
        <v>2847.2366666666931</v>
      </c>
      <c r="M526" s="88">
        <v>2864.9366666667047</v>
      </c>
      <c r="N526" s="91">
        <v>1879.5306666666729</v>
      </c>
      <c r="O526" s="73"/>
      <c r="P526" s="35"/>
      <c r="Q526" s="35"/>
      <c r="R526" s="35"/>
      <c r="T526" s="74"/>
      <c r="U526" s="74"/>
      <c r="V526" s="74"/>
    </row>
    <row r="527" spans="1:22">
      <c r="A527" s="93" t="s">
        <v>18</v>
      </c>
      <c r="B527" s="93" t="s">
        <v>197</v>
      </c>
      <c r="C527" s="94">
        <v>40179</v>
      </c>
      <c r="D527" s="94">
        <v>40193</v>
      </c>
      <c r="E527" s="93">
        <v>68114.475000000006</v>
      </c>
      <c r="F527" s="93">
        <v>60016.47</v>
      </c>
      <c r="G527" s="93">
        <v>54382.131000000008</v>
      </c>
      <c r="H527" s="68"/>
      <c r="I527" s="93"/>
      <c r="J527" s="93">
        <f t="shared" si="9"/>
        <v>68114.475000000006</v>
      </c>
      <c r="L527" s="95">
        <v>2376.8799999999901</v>
      </c>
      <c r="M527" s="93">
        <v>2466.27</v>
      </c>
      <c r="N527" s="96">
        <v>1924.07</v>
      </c>
      <c r="P527" s="35"/>
      <c r="Q527" s="35"/>
      <c r="R527" s="35"/>
      <c r="T527" s="74"/>
      <c r="U527" s="74"/>
      <c r="V527" s="74"/>
    </row>
    <row r="528" spans="1:22">
      <c r="A528" s="93" t="s">
        <v>18</v>
      </c>
      <c r="B528" s="93" t="s">
        <v>199</v>
      </c>
      <c r="C528" s="94">
        <v>40194</v>
      </c>
      <c r="D528" s="94">
        <v>40230</v>
      </c>
      <c r="E528" s="93">
        <v>66601.365000000005</v>
      </c>
      <c r="F528" s="93">
        <v>59527.91</v>
      </c>
      <c r="G528" s="93">
        <v>54385.447000000007</v>
      </c>
      <c r="H528" s="68"/>
      <c r="I528" s="93"/>
      <c r="J528" s="93">
        <f t="shared" si="9"/>
        <v>66601.365000000005</v>
      </c>
      <c r="L528" s="95">
        <v>2377.0799999999799</v>
      </c>
      <c r="M528" s="93">
        <v>2466.3900000000067</v>
      </c>
      <c r="N528" s="96">
        <v>1924.19</v>
      </c>
      <c r="P528" s="35"/>
      <c r="Q528" s="35"/>
      <c r="R528" s="35"/>
      <c r="T528" s="74"/>
      <c r="U528" s="74"/>
      <c r="V528" s="74"/>
    </row>
    <row r="529" spans="1:22">
      <c r="A529" s="93" t="s">
        <v>18</v>
      </c>
      <c r="B529" s="93" t="s">
        <v>197</v>
      </c>
      <c r="C529" s="94">
        <v>40231</v>
      </c>
      <c r="D529" s="94">
        <v>40359</v>
      </c>
      <c r="E529" s="93">
        <v>68114.475000000006</v>
      </c>
      <c r="F529" s="93">
        <v>60016.47</v>
      </c>
      <c r="G529" s="93">
        <v>54382.131000000008</v>
      </c>
      <c r="H529" s="165"/>
      <c r="I529" s="93"/>
      <c r="J529" s="93">
        <f t="shared" si="9"/>
        <v>68114.475000000006</v>
      </c>
      <c r="L529" s="95">
        <v>2376.8799999999901</v>
      </c>
      <c r="M529" s="93">
        <v>2466.27</v>
      </c>
      <c r="N529" s="96">
        <v>1924.07</v>
      </c>
      <c r="P529" s="35"/>
      <c r="Q529" s="35"/>
      <c r="R529" s="35"/>
      <c r="T529" s="74"/>
      <c r="U529" s="74"/>
      <c r="V529" s="74"/>
    </row>
    <row r="530" spans="1:22">
      <c r="A530" s="42" t="s">
        <v>19</v>
      </c>
      <c r="B530" s="42" t="s">
        <v>197</v>
      </c>
      <c r="C530" s="99">
        <v>40127</v>
      </c>
      <c r="D530" s="99">
        <v>40193</v>
      </c>
      <c r="E530" s="42">
        <v>96453.41</v>
      </c>
      <c r="F530" s="42">
        <v>83711.47</v>
      </c>
      <c r="G530" s="42">
        <v>70497.324999999997</v>
      </c>
      <c r="I530" s="42"/>
      <c r="J530" s="42">
        <f t="shared" si="9"/>
        <v>96453.41</v>
      </c>
      <c r="L530" s="100">
        <v>3515.84</v>
      </c>
      <c r="M530" s="42">
        <v>3377.320000000007</v>
      </c>
      <c r="N530" s="101">
        <v>2651.519999999975</v>
      </c>
      <c r="P530" s="35"/>
      <c r="Q530" s="35"/>
      <c r="R530" s="35"/>
      <c r="T530" s="74"/>
      <c r="U530" s="74"/>
      <c r="V530" s="74"/>
    </row>
    <row r="531" spans="1:22">
      <c r="A531" s="42" t="s">
        <v>19</v>
      </c>
      <c r="B531" s="42" t="s">
        <v>199</v>
      </c>
      <c r="C531" s="99">
        <v>40194</v>
      </c>
      <c r="D531" s="99">
        <v>40218</v>
      </c>
      <c r="E531" s="42">
        <v>90786.524999999994</v>
      </c>
      <c r="F531" s="42">
        <v>80595.759999999995</v>
      </c>
      <c r="G531" s="42">
        <v>68671.865000000005</v>
      </c>
      <c r="I531" s="42"/>
      <c r="J531" s="42">
        <f t="shared" si="9"/>
        <v>90786.524999999994</v>
      </c>
      <c r="L531" s="100">
        <v>3523.640000000014</v>
      </c>
      <c r="M531" s="42">
        <v>3382.5199999999895</v>
      </c>
      <c r="N531" s="101">
        <v>2656.7199999999866</v>
      </c>
      <c r="P531" s="35"/>
      <c r="Q531" s="35"/>
      <c r="R531" s="35"/>
      <c r="T531" s="74"/>
      <c r="U531" s="74"/>
      <c r="V531" s="74"/>
    </row>
    <row r="532" spans="1:22">
      <c r="A532" s="102" t="s">
        <v>20</v>
      </c>
      <c r="B532" s="102" t="s">
        <v>197</v>
      </c>
      <c r="C532" s="103">
        <v>40127</v>
      </c>
      <c r="D532" s="103">
        <v>40189</v>
      </c>
      <c r="E532" s="102">
        <v>71494.240000000005</v>
      </c>
      <c r="F532" s="102">
        <v>59038.645000000004</v>
      </c>
      <c r="G532" s="102">
        <v>51709.29</v>
      </c>
      <c r="I532" s="102"/>
      <c r="J532" s="102">
        <f t="shared" si="9"/>
        <v>71494.240000000005</v>
      </c>
      <c r="L532" s="104">
        <v>3268.8400000000111</v>
      </c>
      <c r="M532" s="102">
        <v>2933.1700000000055</v>
      </c>
      <c r="N532" s="105">
        <v>2518.79</v>
      </c>
      <c r="P532" s="35"/>
      <c r="Q532" s="35"/>
      <c r="R532" s="35"/>
      <c r="T532" s="74"/>
      <c r="U532" s="74"/>
      <c r="V532" s="74"/>
    </row>
    <row r="533" spans="1:22">
      <c r="A533" s="102" t="s">
        <v>20</v>
      </c>
      <c r="B533" s="102" t="s">
        <v>198</v>
      </c>
      <c r="C533" s="103">
        <v>40190</v>
      </c>
      <c r="D533" s="103">
        <v>40193</v>
      </c>
      <c r="E533" s="102">
        <v>74247.39499999999</v>
      </c>
      <c r="F533" s="102">
        <v>61003.199999999997</v>
      </c>
      <c r="G533" s="102">
        <v>53696.695</v>
      </c>
      <c r="I533" s="102"/>
      <c r="J533" s="102">
        <f t="shared" si="9"/>
        <v>74247.39499999999</v>
      </c>
      <c r="L533" s="104">
        <v>3465.9349999999831</v>
      </c>
      <c r="M533" s="102">
        <v>3133.8</v>
      </c>
      <c r="N533" s="105">
        <v>2682.01</v>
      </c>
      <c r="P533" s="35"/>
      <c r="Q533" s="35"/>
      <c r="R533" s="35"/>
      <c r="T533" s="74"/>
      <c r="U533" s="74"/>
      <c r="V533" s="74"/>
    </row>
    <row r="534" spans="1:22">
      <c r="A534" s="102" t="s">
        <v>20</v>
      </c>
      <c r="B534" s="102" t="s">
        <v>199</v>
      </c>
      <c r="C534" s="103">
        <v>40194</v>
      </c>
      <c r="D534" s="103">
        <v>40221</v>
      </c>
      <c r="E534" s="102">
        <v>71674.09</v>
      </c>
      <c r="F534" s="102">
        <v>59804.81</v>
      </c>
      <c r="G534" s="102">
        <v>52957.945</v>
      </c>
      <c r="I534" s="102"/>
      <c r="J534" s="102">
        <f t="shared" si="9"/>
        <v>71674.09</v>
      </c>
      <c r="L534" s="104">
        <v>3265.2899999999936</v>
      </c>
      <c r="M534" s="102">
        <v>2935.14</v>
      </c>
      <c r="N534" s="105">
        <v>2523.9</v>
      </c>
      <c r="P534" s="35"/>
      <c r="Q534" s="35"/>
      <c r="R534" s="35"/>
      <c r="T534" s="74"/>
      <c r="U534" s="74"/>
      <c r="V534" s="74"/>
    </row>
    <row r="535" spans="1:22">
      <c r="A535" s="106" t="s">
        <v>21</v>
      </c>
      <c r="B535" s="106" t="s">
        <v>197</v>
      </c>
      <c r="C535" s="107">
        <v>40127</v>
      </c>
      <c r="D535" s="107">
        <v>40151</v>
      </c>
      <c r="E535" s="106">
        <v>76958.001999999979</v>
      </c>
      <c r="F535" s="106">
        <v>72904.77</v>
      </c>
      <c r="G535" s="106">
        <v>68990.78</v>
      </c>
      <c r="I535" s="106"/>
      <c r="J535" s="106">
        <f t="shared" si="9"/>
        <v>76958.001999999979</v>
      </c>
      <c r="L535" s="108">
        <v>2768.7699999999604</v>
      </c>
      <c r="M535" s="106">
        <v>2805.2400000000052</v>
      </c>
      <c r="N535" s="109">
        <v>2651.25</v>
      </c>
      <c r="P535" s="35"/>
      <c r="Q535" s="35"/>
      <c r="R535" s="35"/>
      <c r="T535" s="74"/>
      <c r="U535" s="74"/>
      <c r="V535" s="74"/>
    </row>
    <row r="536" spans="1:22">
      <c r="A536" s="106" t="s">
        <v>21</v>
      </c>
      <c r="B536" s="106" t="s">
        <v>198</v>
      </c>
      <c r="C536" s="107">
        <v>40152</v>
      </c>
      <c r="D536" s="107">
        <v>40165</v>
      </c>
      <c r="E536" s="106">
        <v>86983.78</v>
      </c>
      <c r="F536" s="106">
        <v>81939.03</v>
      </c>
      <c r="G536" s="106">
        <v>75702.324999999997</v>
      </c>
      <c r="I536" s="106"/>
      <c r="J536" s="106">
        <f t="shared" si="9"/>
        <v>86983.78</v>
      </c>
      <c r="L536" s="108">
        <v>3091.53</v>
      </c>
      <c r="M536" s="106">
        <v>3172.56</v>
      </c>
      <c r="N536" s="109">
        <v>2700.8300000000163</v>
      </c>
      <c r="P536" s="35"/>
      <c r="Q536" s="35"/>
      <c r="R536" s="35"/>
      <c r="T536" s="74"/>
      <c r="U536" s="74"/>
      <c r="V536" s="74"/>
    </row>
    <row r="537" spans="1:22">
      <c r="A537" s="106" t="s">
        <v>21</v>
      </c>
      <c r="B537" s="106" t="s">
        <v>201</v>
      </c>
      <c r="C537" s="107">
        <v>40166</v>
      </c>
      <c r="D537" s="107">
        <v>40193</v>
      </c>
      <c r="E537" s="106">
        <v>97626.96</v>
      </c>
      <c r="F537" s="106">
        <v>90902.575000000012</v>
      </c>
      <c r="G537" s="106">
        <v>82547.61</v>
      </c>
      <c r="H537" s="168"/>
      <c r="I537" s="106"/>
      <c r="J537" s="106">
        <f t="shared" si="9"/>
        <v>97626.96</v>
      </c>
      <c r="L537" s="108">
        <v>3426.36</v>
      </c>
      <c r="M537" s="106">
        <v>3486.0000000000146</v>
      </c>
      <c r="N537" s="109">
        <v>2700.83</v>
      </c>
      <c r="P537" s="35"/>
      <c r="Q537" s="35"/>
      <c r="R537" s="35"/>
      <c r="T537" s="74"/>
      <c r="U537" s="74"/>
      <c r="V537" s="74"/>
    </row>
    <row r="538" spans="1:22">
      <c r="A538" s="106" t="s">
        <v>21</v>
      </c>
      <c r="B538" s="106" t="s">
        <v>199</v>
      </c>
      <c r="C538" s="107">
        <v>40194</v>
      </c>
      <c r="D538" s="107">
        <v>40221</v>
      </c>
      <c r="E538" s="106">
        <v>95511.055000000008</v>
      </c>
      <c r="F538" s="106">
        <v>90200.18</v>
      </c>
      <c r="G538" s="106">
        <v>82232.28</v>
      </c>
      <c r="I538" s="106"/>
      <c r="J538" s="106">
        <f t="shared" si="9"/>
        <v>95511.055000000008</v>
      </c>
      <c r="L538" s="108">
        <v>3426.3599999999715</v>
      </c>
      <c r="M538" s="106">
        <v>3486</v>
      </c>
      <c r="N538" s="109">
        <v>2700.83</v>
      </c>
      <c r="P538" s="35"/>
      <c r="Q538" s="35"/>
      <c r="R538" s="35"/>
      <c r="T538" s="74"/>
      <c r="U538" s="74"/>
      <c r="V538" s="74"/>
    </row>
    <row r="539" spans="1:22">
      <c r="A539" s="195" t="s">
        <v>28</v>
      </c>
      <c r="B539" s="195" t="s">
        <v>197</v>
      </c>
      <c r="C539" s="196">
        <v>40127</v>
      </c>
      <c r="D539" s="196">
        <v>40193</v>
      </c>
      <c r="E539" s="195">
        <v>46962.98</v>
      </c>
      <c r="F539" s="195">
        <v>43611.364999999991</v>
      </c>
      <c r="G539" s="195">
        <v>38568.44</v>
      </c>
      <c r="I539" s="195"/>
      <c r="J539" s="195">
        <f t="shared" si="9"/>
        <v>46962.98</v>
      </c>
      <c r="L539" s="197">
        <v>1481.8</v>
      </c>
      <c r="M539" s="195">
        <v>1525.2899999999936</v>
      </c>
      <c r="N539" s="198">
        <v>1468.51</v>
      </c>
      <c r="P539" s="35"/>
      <c r="Q539" s="35"/>
      <c r="R539" s="35"/>
      <c r="T539" s="74"/>
      <c r="U539" s="74"/>
      <c r="V539" s="74"/>
    </row>
    <row r="540" spans="1:22">
      <c r="A540" s="195" t="s">
        <v>28</v>
      </c>
      <c r="B540" s="195" t="s">
        <v>199</v>
      </c>
      <c r="C540" s="196">
        <v>40194</v>
      </c>
      <c r="D540" s="196">
        <v>40218</v>
      </c>
      <c r="E540" s="195">
        <v>46858.82</v>
      </c>
      <c r="F540" s="195">
        <v>43611.364999999991</v>
      </c>
      <c r="G540" s="195">
        <v>38568.44</v>
      </c>
      <c r="I540" s="195"/>
      <c r="J540" s="195">
        <f t="shared" si="9"/>
        <v>46858.82</v>
      </c>
      <c r="L540" s="197">
        <v>1481.8</v>
      </c>
      <c r="M540" s="195">
        <v>1525.2899999999936</v>
      </c>
      <c r="N540" s="198">
        <v>1468.51</v>
      </c>
      <c r="P540" s="35"/>
      <c r="Q540" s="35"/>
      <c r="R540" s="35"/>
      <c r="T540" s="74"/>
      <c r="U540" s="74"/>
      <c r="V540" s="74"/>
    </row>
    <row r="541" spans="1:22">
      <c r="A541" s="110" t="s">
        <v>22</v>
      </c>
      <c r="B541" s="110" t="s">
        <v>197</v>
      </c>
      <c r="C541" s="111">
        <v>40127</v>
      </c>
      <c r="D541" s="111">
        <v>39818</v>
      </c>
      <c r="E541" s="110">
        <v>141706.06026</v>
      </c>
      <c r="F541" s="110">
        <v>113266.49578000001</v>
      </c>
      <c r="G541" s="110">
        <v>96170.640400000004</v>
      </c>
      <c r="I541" s="112">
        <v>73.943767799999989</v>
      </c>
      <c r="J541" s="110">
        <f t="shared" si="9"/>
        <v>141780.00402779999</v>
      </c>
      <c r="L541" s="113">
        <v>3930.7701999999699</v>
      </c>
      <c r="M541" s="110">
        <v>3887.1823500000028</v>
      </c>
      <c r="N541" s="114">
        <v>2914.6317400000116</v>
      </c>
      <c r="P541" s="35"/>
      <c r="Q541" s="35"/>
      <c r="R541" s="35"/>
      <c r="T541" s="74"/>
      <c r="U541" s="74"/>
      <c r="V541" s="74"/>
    </row>
    <row r="542" spans="1:22">
      <c r="A542" s="110" t="s">
        <v>22</v>
      </c>
      <c r="B542" s="110" t="s">
        <v>198</v>
      </c>
      <c r="C542" s="111">
        <v>40184</v>
      </c>
      <c r="D542" s="111">
        <v>40193</v>
      </c>
      <c r="E542" s="110">
        <v>141945.19</v>
      </c>
      <c r="F542" s="110">
        <v>113345.49</v>
      </c>
      <c r="G542" s="110">
        <v>96242.69</v>
      </c>
      <c r="I542" s="112">
        <v>72.964250000000007</v>
      </c>
      <c r="J542" s="110">
        <f t="shared" si="9"/>
        <v>142018.15424999999</v>
      </c>
      <c r="L542" s="113">
        <v>3949.0800000000163</v>
      </c>
      <c r="M542" s="110">
        <v>3678.75</v>
      </c>
      <c r="N542" s="114">
        <v>2760.56</v>
      </c>
      <c r="P542" s="35"/>
      <c r="Q542" s="35"/>
      <c r="R542" s="35"/>
      <c r="T542" s="74"/>
      <c r="U542" s="74"/>
      <c r="V542" s="74"/>
    </row>
    <row r="543" spans="1:22">
      <c r="A543" s="110" t="s">
        <v>22</v>
      </c>
      <c r="B543" s="110" t="s">
        <v>199</v>
      </c>
      <c r="C543" s="111">
        <v>40194</v>
      </c>
      <c r="D543" s="111">
        <v>40214</v>
      </c>
      <c r="E543" s="110">
        <v>130138.61</v>
      </c>
      <c r="F543" s="110">
        <v>108293.91</v>
      </c>
      <c r="G543" s="110">
        <v>93893.54</v>
      </c>
      <c r="I543" s="112">
        <v>72.964250000000007</v>
      </c>
      <c r="J543" s="110">
        <f t="shared" si="9"/>
        <v>130211.57425000001</v>
      </c>
      <c r="L543" s="113">
        <v>3949.08</v>
      </c>
      <c r="M543" s="110">
        <v>3633.570000000007</v>
      </c>
      <c r="N543" s="114">
        <v>2760.56</v>
      </c>
      <c r="P543" s="35"/>
      <c r="Q543" s="35"/>
      <c r="R543" s="35"/>
      <c r="T543" s="74"/>
      <c r="U543" s="74"/>
      <c r="V543" s="74"/>
    </row>
    <row r="544" spans="1:22">
      <c r="A544" s="110" t="s">
        <v>22</v>
      </c>
      <c r="B544" s="110" t="s">
        <v>200</v>
      </c>
      <c r="C544" s="111">
        <v>40215</v>
      </c>
      <c r="D544" s="111">
        <v>40223</v>
      </c>
      <c r="E544" s="110">
        <v>127811.93</v>
      </c>
      <c r="F544" s="110">
        <v>107591.9</v>
      </c>
      <c r="G544" s="110">
        <v>93602.09</v>
      </c>
      <c r="I544" s="112">
        <v>72.964250000000007</v>
      </c>
      <c r="J544" s="110">
        <f t="shared" si="9"/>
        <v>127884.89425</v>
      </c>
      <c r="L544" s="113">
        <v>3949.8199999999924</v>
      </c>
      <c r="M544" s="110">
        <v>3633.81</v>
      </c>
      <c r="N544" s="114">
        <v>2761.17</v>
      </c>
      <c r="P544" s="35"/>
      <c r="Q544" s="35"/>
      <c r="R544" s="35"/>
      <c r="T544" s="74"/>
      <c r="U544" s="74"/>
      <c r="V544" s="74"/>
    </row>
    <row r="545" spans="1:22">
      <c r="A545" s="117" t="s">
        <v>23</v>
      </c>
      <c r="B545" s="117" t="s">
        <v>197</v>
      </c>
      <c r="C545" s="118">
        <v>40127</v>
      </c>
      <c r="D545" s="118">
        <v>40153</v>
      </c>
      <c r="E545" s="117">
        <v>241791.18</v>
      </c>
      <c r="F545" s="117">
        <v>174577.77</v>
      </c>
      <c r="G545" s="117">
        <v>149166.18</v>
      </c>
      <c r="H545" s="168"/>
      <c r="I545" s="119">
        <v>83.141722999999985</v>
      </c>
      <c r="J545" s="117">
        <f t="shared" si="9"/>
        <v>241874.321723</v>
      </c>
      <c r="L545" s="120">
        <v>7677.6499999999942</v>
      </c>
      <c r="M545" s="117">
        <v>7515.929999999993</v>
      </c>
      <c r="N545" s="121">
        <v>6962.94</v>
      </c>
      <c r="O545" s="122"/>
      <c r="P545" s="35"/>
      <c r="Q545" s="35"/>
      <c r="R545" s="35"/>
      <c r="T545" s="74"/>
      <c r="U545" s="74"/>
      <c r="V545" s="74"/>
    </row>
    <row r="546" spans="1:22">
      <c r="A546" s="117" t="s">
        <v>23</v>
      </c>
      <c r="B546" s="117" t="s">
        <v>198</v>
      </c>
      <c r="C546" s="118">
        <v>40154</v>
      </c>
      <c r="D546" s="118">
        <v>40193</v>
      </c>
      <c r="E546" s="117">
        <v>244038.67</v>
      </c>
      <c r="F546" s="117">
        <v>177788.25</v>
      </c>
      <c r="G546" s="117">
        <v>152376.66</v>
      </c>
      <c r="H546" s="168"/>
      <c r="I546" s="119">
        <v>83.141722999999985</v>
      </c>
      <c r="J546" s="117">
        <f t="shared" si="9"/>
        <v>244121.81172300002</v>
      </c>
      <c r="L546" s="120">
        <v>8006.9300000000221</v>
      </c>
      <c r="M546" s="117">
        <v>7845.2099999999919</v>
      </c>
      <c r="N546" s="121">
        <v>7292.22</v>
      </c>
      <c r="O546" s="122"/>
      <c r="P546" s="35"/>
      <c r="Q546" s="35"/>
      <c r="R546" s="35"/>
      <c r="T546" s="74"/>
      <c r="U546" s="74"/>
      <c r="V546" s="74"/>
    </row>
    <row r="547" spans="1:22">
      <c r="A547" s="117" t="s">
        <v>23</v>
      </c>
      <c r="B547" s="117" t="s">
        <v>199</v>
      </c>
      <c r="C547" s="118">
        <v>40194</v>
      </c>
      <c r="D547" s="118">
        <v>40218</v>
      </c>
      <c r="E547" s="117">
        <v>216306.66</v>
      </c>
      <c r="F547" s="117">
        <v>170320.04</v>
      </c>
      <c r="G547" s="117">
        <v>149455.37</v>
      </c>
      <c r="H547" s="168"/>
      <c r="I547" s="119">
        <v>83.141722999999985</v>
      </c>
      <c r="J547" s="117">
        <f t="shared" si="9"/>
        <v>216389.80172300001</v>
      </c>
      <c r="L547" s="120">
        <v>8006.929999999993</v>
      </c>
      <c r="M547" s="117">
        <v>7845.210000000021</v>
      </c>
      <c r="N547" s="121">
        <v>7292.22</v>
      </c>
      <c r="O547" s="122"/>
      <c r="P547" s="35"/>
      <c r="Q547" s="35"/>
      <c r="R547" s="35"/>
      <c r="T547" s="74"/>
      <c r="U547" s="74"/>
      <c r="V547" s="74"/>
    </row>
    <row r="548" spans="1:22">
      <c r="A548" s="200" t="s">
        <v>29</v>
      </c>
      <c r="B548" s="200" t="s">
        <v>197</v>
      </c>
      <c r="C548" s="201">
        <v>40127</v>
      </c>
      <c r="D548" s="201">
        <v>40144</v>
      </c>
      <c r="E548" s="200">
        <v>186247.33</v>
      </c>
      <c r="F548" s="200">
        <v>109506.83</v>
      </c>
      <c r="G548" s="200">
        <v>89051.59</v>
      </c>
      <c r="H548" s="168"/>
      <c r="I548" s="200"/>
      <c r="J548" s="200">
        <f t="shared" si="9"/>
        <v>186247.33</v>
      </c>
      <c r="L548" s="202">
        <v>3728.8899999999849</v>
      </c>
      <c r="M548" s="200">
        <v>3648.84</v>
      </c>
      <c r="N548" s="203">
        <v>2746.95</v>
      </c>
      <c r="O548" s="122"/>
      <c r="P548" s="35"/>
      <c r="Q548" s="35"/>
      <c r="R548" s="35"/>
      <c r="T548" s="74"/>
      <c r="U548" s="74"/>
      <c r="V548" s="74"/>
    </row>
    <row r="549" spans="1:22">
      <c r="A549" s="200" t="s">
        <v>29</v>
      </c>
      <c r="B549" s="200" t="s">
        <v>198</v>
      </c>
      <c r="C549" s="201">
        <v>40145</v>
      </c>
      <c r="D549" s="201">
        <v>40151</v>
      </c>
      <c r="E549" s="200">
        <v>167342.28</v>
      </c>
      <c r="F549" s="200">
        <v>101385.5</v>
      </c>
      <c r="G549" s="200">
        <v>83498.53</v>
      </c>
      <c r="H549" s="168"/>
      <c r="I549" s="200"/>
      <c r="J549" s="200">
        <f t="shared" si="9"/>
        <v>167342.28</v>
      </c>
      <c r="L549" s="202">
        <v>3466.7399999999907</v>
      </c>
      <c r="M549" s="200">
        <v>3386.69</v>
      </c>
      <c r="N549" s="203">
        <v>2484.8000000000002</v>
      </c>
      <c r="O549" s="122"/>
      <c r="P549" s="35"/>
      <c r="Q549" s="35"/>
      <c r="R549" s="35"/>
      <c r="T549" s="74"/>
      <c r="U549" s="74"/>
      <c r="V549" s="74"/>
    </row>
    <row r="550" spans="1:22">
      <c r="A550" s="200" t="s">
        <v>29</v>
      </c>
      <c r="B550" s="200" t="s">
        <v>201</v>
      </c>
      <c r="C550" s="201">
        <v>40152</v>
      </c>
      <c r="D550" s="201">
        <v>40165</v>
      </c>
      <c r="E550" s="200">
        <v>151995.28</v>
      </c>
      <c r="F550" s="200">
        <v>92457.1</v>
      </c>
      <c r="G550" s="200">
        <v>76872.929999999993</v>
      </c>
      <c r="H550" s="168"/>
      <c r="I550" s="200"/>
      <c r="J550" s="200">
        <f t="shared" si="9"/>
        <v>151995.28</v>
      </c>
      <c r="L550" s="202">
        <v>2941.5400000000081</v>
      </c>
      <c r="M550" s="200">
        <v>2780.69</v>
      </c>
      <c r="N550" s="203">
        <v>2121.1999999999998</v>
      </c>
      <c r="O550" s="122"/>
      <c r="P550" s="35"/>
      <c r="Q550" s="35"/>
      <c r="R550" s="35"/>
      <c r="T550" s="74"/>
      <c r="U550" s="74"/>
      <c r="V550" s="74"/>
    </row>
    <row r="551" spans="1:22">
      <c r="A551" s="200" t="s">
        <v>29</v>
      </c>
      <c r="B551" s="200" t="s">
        <v>202</v>
      </c>
      <c r="C551" s="201">
        <v>40166</v>
      </c>
      <c r="D551" s="201">
        <v>40172</v>
      </c>
      <c r="E551" s="200">
        <v>136346.12</v>
      </c>
      <c r="F551" s="200">
        <v>81700.600000000006</v>
      </c>
      <c r="G551" s="200">
        <v>67749.429999999993</v>
      </c>
      <c r="H551" s="168"/>
      <c r="I551" s="200"/>
      <c r="J551" s="200">
        <f t="shared" si="9"/>
        <v>136346.12</v>
      </c>
      <c r="L551" s="202">
        <v>2728.5400000000081</v>
      </c>
      <c r="M551" s="200">
        <v>2567.69</v>
      </c>
      <c r="N551" s="203">
        <v>1837.2</v>
      </c>
      <c r="O551" s="122"/>
      <c r="P551" s="35"/>
      <c r="Q551" s="35"/>
      <c r="R551" s="35"/>
      <c r="T551" s="74"/>
      <c r="U551" s="74"/>
      <c r="V551" s="74"/>
    </row>
    <row r="552" spans="1:22">
      <c r="A552" s="200" t="s">
        <v>29</v>
      </c>
      <c r="B552" s="200" t="s">
        <v>203</v>
      </c>
      <c r="C552" s="201">
        <v>40173</v>
      </c>
      <c r="D552" s="201">
        <v>40186</v>
      </c>
      <c r="E552" s="200">
        <v>127806.79</v>
      </c>
      <c r="F552" s="200">
        <v>76262.12</v>
      </c>
      <c r="G552" s="200">
        <v>62934.47</v>
      </c>
      <c r="H552" s="168"/>
      <c r="I552" s="200"/>
      <c r="J552" s="200">
        <f t="shared" si="9"/>
        <v>127806.79</v>
      </c>
      <c r="L552" s="202">
        <v>2416.7800000000002</v>
      </c>
      <c r="M552" s="200">
        <v>2325.2099999999919</v>
      </c>
      <c r="N552" s="203">
        <v>1594.72</v>
      </c>
      <c r="O552" s="122"/>
      <c r="P552" s="35"/>
      <c r="Q552" s="35"/>
      <c r="R552" s="35"/>
      <c r="T552" s="74"/>
      <c r="U552" s="74"/>
      <c r="V552" s="74"/>
    </row>
    <row r="553" spans="1:22">
      <c r="A553" s="200" t="s">
        <v>29</v>
      </c>
      <c r="B553" s="200" t="s">
        <v>204</v>
      </c>
      <c r="C553" s="201">
        <v>40187</v>
      </c>
      <c r="D553" s="201">
        <v>40193</v>
      </c>
      <c r="E553" s="200">
        <v>117952.62</v>
      </c>
      <c r="F553" s="200">
        <v>70204.58</v>
      </c>
      <c r="G553" s="200">
        <v>57416.3</v>
      </c>
      <c r="H553" s="168"/>
      <c r="I553" s="200"/>
      <c r="J553" s="200">
        <f t="shared" si="9"/>
        <v>117952.62</v>
      </c>
      <c r="L553" s="202">
        <v>2209.33</v>
      </c>
      <c r="M553" s="200">
        <v>2159.25</v>
      </c>
      <c r="N553" s="203">
        <v>1470.25</v>
      </c>
      <c r="O553" s="122"/>
      <c r="P553" s="35"/>
      <c r="Q553" s="35"/>
      <c r="R553" s="35"/>
      <c r="T553" s="74"/>
      <c r="U553" s="74"/>
      <c r="V553" s="74"/>
    </row>
    <row r="554" spans="1:22">
      <c r="A554" s="200" t="s">
        <v>29</v>
      </c>
      <c r="B554" s="200" t="s">
        <v>199</v>
      </c>
      <c r="C554" s="201">
        <v>40194</v>
      </c>
      <c r="D554" s="201">
        <v>40199</v>
      </c>
      <c r="E554" s="200">
        <v>79813.84</v>
      </c>
      <c r="F554" s="200">
        <v>50771.26</v>
      </c>
      <c r="G554" s="200">
        <v>42732.38</v>
      </c>
      <c r="H554" s="168"/>
      <c r="I554" s="200"/>
      <c r="J554" s="200">
        <f t="shared" si="9"/>
        <v>79813.84</v>
      </c>
      <c r="L554" s="202">
        <v>1709.64</v>
      </c>
      <c r="M554" s="200">
        <v>1831.4200000000055</v>
      </c>
      <c r="N554" s="203">
        <v>1260.73</v>
      </c>
      <c r="O554" s="122"/>
      <c r="P554" s="35"/>
      <c r="Q554" s="35"/>
      <c r="R554" s="35"/>
      <c r="T554" s="74"/>
      <c r="U554" s="74"/>
      <c r="V554" s="74"/>
    </row>
    <row r="555" spans="1:22">
      <c r="A555" s="200" t="s">
        <v>29</v>
      </c>
      <c r="B555" s="200" t="s">
        <v>200</v>
      </c>
      <c r="C555" s="201">
        <v>40200</v>
      </c>
      <c r="D555" s="201">
        <v>40230</v>
      </c>
      <c r="E555" s="200">
        <v>75245.42</v>
      </c>
      <c r="F555" s="200">
        <v>50771.26</v>
      </c>
      <c r="G555" s="200">
        <v>42732.38</v>
      </c>
      <c r="H555" s="168"/>
      <c r="I555" s="200"/>
      <c r="J555" s="200">
        <f t="shared" si="9"/>
        <v>75245.42</v>
      </c>
      <c r="L555" s="202">
        <v>1709.64</v>
      </c>
      <c r="M555" s="200">
        <v>1831.4200000000055</v>
      </c>
      <c r="N555" s="203">
        <v>1260.73</v>
      </c>
      <c r="O555" s="122"/>
      <c r="P555" s="35"/>
      <c r="Q555" s="35"/>
      <c r="R555" s="35"/>
      <c r="T555" s="74"/>
      <c r="U555" s="74"/>
      <c r="V555" s="74"/>
    </row>
    <row r="556" spans="1:22">
      <c r="A556" s="200" t="s">
        <v>29</v>
      </c>
      <c r="B556" s="200" t="s">
        <v>195</v>
      </c>
      <c r="C556" s="201">
        <v>40231</v>
      </c>
      <c r="D556" s="201">
        <v>40289</v>
      </c>
      <c r="E556" s="200">
        <v>89260.63</v>
      </c>
      <c r="F556" s="200">
        <v>56481.02</v>
      </c>
      <c r="G556" s="200">
        <v>45316.52</v>
      </c>
      <c r="H556" s="168"/>
      <c r="I556" s="200"/>
      <c r="J556" s="200">
        <f t="shared" si="9"/>
        <v>89260.63</v>
      </c>
      <c r="L556" s="202">
        <v>1842.67</v>
      </c>
      <c r="M556" s="200">
        <v>1897.35</v>
      </c>
      <c r="N556" s="203">
        <v>1260.73</v>
      </c>
      <c r="O556" s="122"/>
      <c r="P556" s="35"/>
      <c r="Q556" s="35"/>
      <c r="R556" s="35"/>
      <c r="T556" s="74"/>
      <c r="U556" s="74"/>
      <c r="V556" s="74"/>
    </row>
    <row r="557" spans="1:22">
      <c r="A557" s="200" t="s">
        <v>29</v>
      </c>
      <c r="B557" s="200" t="s">
        <v>205</v>
      </c>
      <c r="C557" s="201">
        <v>40290</v>
      </c>
      <c r="D557" s="201">
        <v>40374</v>
      </c>
      <c r="E557" s="200">
        <v>87498.464170000007</v>
      </c>
      <c r="F557" s="200">
        <v>56553.074379999998</v>
      </c>
      <c r="G557" s="200">
        <v>45372.747640000001</v>
      </c>
      <c r="H557" s="168"/>
      <c r="I557" s="200"/>
      <c r="J557" s="200">
        <f t="shared" si="9"/>
        <v>87498.464170000007</v>
      </c>
      <c r="L557" s="202">
        <v>1845.3896099999984</v>
      </c>
      <c r="M557" s="200">
        <v>1899.7744500000044</v>
      </c>
      <c r="N557" s="203">
        <v>1261.9111300000004</v>
      </c>
      <c r="O557" s="122"/>
      <c r="P557" s="35"/>
      <c r="Q557" s="35"/>
      <c r="R557" s="35"/>
      <c r="T557" s="74"/>
      <c r="U557" s="74"/>
      <c r="V557" s="74"/>
    </row>
    <row r="558" spans="1:22">
      <c r="A558" s="124" t="s">
        <v>24</v>
      </c>
      <c r="B558" s="124" t="s">
        <v>197</v>
      </c>
      <c r="C558" s="125">
        <v>40145</v>
      </c>
      <c r="D558" s="125">
        <v>40151</v>
      </c>
      <c r="E558" s="124">
        <v>16462.599999999999</v>
      </c>
      <c r="F558" s="124">
        <v>8121.33</v>
      </c>
      <c r="G558" s="124">
        <v>5553.06</v>
      </c>
      <c r="H558" s="168"/>
      <c r="I558" s="124"/>
      <c r="J558" s="124">
        <f t="shared" si="9"/>
        <v>16462.599999999999</v>
      </c>
      <c r="L558" s="127">
        <v>262.14999999999782</v>
      </c>
      <c r="M558" s="124">
        <v>262.14999999999998</v>
      </c>
      <c r="N558" s="128">
        <v>262.15000000000055</v>
      </c>
      <c r="O558" s="122"/>
      <c r="P558" s="35"/>
      <c r="Q558" s="35"/>
      <c r="R558" s="35"/>
      <c r="T558" s="74"/>
      <c r="U558" s="74"/>
      <c r="V558" s="74"/>
    </row>
    <row r="559" spans="1:22">
      <c r="A559" s="124" t="s">
        <v>24</v>
      </c>
      <c r="B559" s="124" t="s">
        <v>198</v>
      </c>
      <c r="C559" s="125">
        <v>40152</v>
      </c>
      <c r="D559" s="125">
        <v>40165</v>
      </c>
      <c r="E559" s="124">
        <v>30444</v>
      </c>
      <c r="F559" s="124">
        <v>17049.73</v>
      </c>
      <c r="G559" s="124">
        <v>12178.66</v>
      </c>
      <c r="H559" s="168"/>
      <c r="I559" s="124"/>
      <c r="J559" s="124">
        <f t="shared" si="9"/>
        <v>30444</v>
      </c>
      <c r="L559" s="127">
        <v>787.34999999999854</v>
      </c>
      <c r="M559" s="124">
        <v>868.15</v>
      </c>
      <c r="N559" s="128">
        <v>625.75</v>
      </c>
      <c r="O559" s="122"/>
      <c r="P559" s="35"/>
      <c r="Q559" s="35"/>
      <c r="R559" s="35"/>
      <c r="T559" s="74"/>
      <c r="U559" s="74"/>
      <c r="V559" s="74"/>
    </row>
    <row r="560" spans="1:22">
      <c r="A560" s="124" t="s">
        <v>24</v>
      </c>
      <c r="B560" s="124" t="s">
        <v>201</v>
      </c>
      <c r="C560" s="125">
        <v>40166</v>
      </c>
      <c r="D560" s="125">
        <v>40172</v>
      </c>
      <c r="E560" s="124">
        <v>44513.54</v>
      </c>
      <c r="F560" s="124">
        <v>27804.02</v>
      </c>
      <c r="G560" s="124">
        <v>21300.52</v>
      </c>
      <c r="H560" s="168"/>
      <c r="I560" s="124"/>
      <c r="J560" s="124">
        <f t="shared" si="9"/>
        <v>44513.54</v>
      </c>
      <c r="L560" s="127">
        <v>1000.22</v>
      </c>
      <c r="M560" s="124">
        <v>1081</v>
      </c>
      <c r="N560" s="128">
        <v>909.66</v>
      </c>
      <c r="O560" s="122"/>
      <c r="P560" s="35"/>
      <c r="Q560" s="35"/>
      <c r="R560" s="35"/>
      <c r="T560" s="74"/>
      <c r="U560" s="74"/>
      <c r="V560" s="74"/>
    </row>
    <row r="561" spans="1:40">
      <c r="A561" s="124" t="s">
        <v>24</v>
      </c>
      <c r="B561" s="124" t="s">
        <v>202</v>
      </c>
      <c r="C561" s="125">
        <v>40173</v>
      </c>
      <c r="D561" s="125">
        <v>40186</v>
      </c>
      <c r="E561" s="124">
        <v>52342.559999999998</v>
      </c>
      <c r="F561" s="124">
        <v>33242.5</v>
      </c>
      <c r="G561" s="124">
        <v>26115.48</v>
      </c>
      <c r="H561" s="168"/>
      <c r="I561" s="124"/>
      <c r="J561" s="124">
        <f t="shared" si="9"/>
        <v>52342.559999999998</v>
      </c>
      <c r="L561" s="127">
        <v>1311.98</v>
      </c>
      <c r="M561" s="124">
        <v>1323.48</v>
      </c>
      <c r="N561" s="128">
        <v>1152.1400000000001</v>
      </c>
      <c r="O561" s="122"/>
      <c r="P561" s="35"/>
      <c r="Q561" s="35"/>
      <c r="R561" s="35"/>
      <c r="T561" s="74"/>
      <c r="U561" s="74"/>
      <c r="V561" s="74"/>
    </row>
    <row r="562" spans="1:40">
      <c r="A562" s="124" t="s">
        <v>24</v>
      </c>
      <c r="B562" s="124" t="s">
        <v>203</v>
      </c>
      <c r="C562" s="125">
        <v>40187</v>
      </c>
      <c r="D562" s="125">
        <v>40193</v>
      </c>
      <c r="E562" s="124">
        <v>61222.01</v>
      </c>
      <c r="F562" s="124">
        <v>39300.04</v>
      </c>
      <c r="G562" s="124">
        <v>31633.65</v>
      </c>
      <c r="H562" s="168"/>
      <c r="I562" s="124"/>
      <c r="J562" s="124">
        <f t="shared" si="9"/>
        <v>61222.01</v>
      </c>
      <c r="L562" s="127">
        <v>1519.43</v>
      </c>
      <c r="M562" s="124">
        <v>1489.44</v>
      </c>
      <c r="N562" s="128">
        <v>1276.6099999999999</v>
      </c>
      <c r="O562" s="122"/>
      <c r="P562" s="35"/>
      <c r="Q562" s="35"/>
      <c r="R562" s="35"/>
      <c r="T562" s="74"/>
      <c r="U562" s="74"/>
      <c r="V562" s="74"/>
    </row>
    <row r="563" spans="1:40">
      <c r="A563" s="124" t="s">
        <v>24</v>
      </c>
      <c r="B563" s="124" t="s">
        <v>199</v>
      </c>
      <c r="C563" s="125">
        <v>40194</v>
      </c>
      <c r="D563" s="125">
        <v>40199</v>
      </c>
      <c r="E563" s="124">
        <v>71735.06</v>
      </c>
      <c r="F563" s="124">
        <v>48033.84</v>
      </c>
      <c r="G563" s="124">
        <v>41493.97</v>
      </c>
      <c r="H563" s="168"/>
      <c r="I563" s="124"/>
      <c r="J563" s="124">
        <f t="shared" si="9"/>
        <v>71735.06</v>
      </c>
      <c r="L563" s="127">
        <v>1833.7099999999919</v>
      </c>
      <c r="M563" s="124">
        <v>1751.34</v>
      </c>
      <c r="N563" s="128">
        <v>1486.13</v>
      </c>
      <c r="O563" s="122"/>
      <c r="P563" s="35"/>
      <c r="Q563" s="35"/>
      <c r="R563" s="35"/>
      <c r="T563" s="74"/>
      <c r="U563" s="74"/>
      <c r="V563" s="74"/>
    </row>
    <row r="564" spans="1:40">
      <c r="A564" s="124" t="s">
        <v>24</v>
      </c>
      <c r="B564" s="124" t="s">
        <v>200</v>
      </c>
      <c r="C564" s="125">
        <v>40200</v>
      </c>
      <c r="D564" s="125">
        <v>40230</v>
      </c>
      <c r="E564" s="124">
        <v>75186.179999999993</v>
      </c>
      <c r="F564" s="124">
        <v>48033.84</v>
      </c>
      <c r="G564" s="124">
        <v>41493.97</v>
      </c>
      <c r="H564" s="168"/>
      <c r="I564" s="124"/>
      <c r="J564" s="124">
        <f t="shared" si="9"/>
        <v>75186.179999999993</v>
      </c>
      <c r="L564" s="127">
        <v>1833.7099999999919</v>
      </c>
      <c r="M564" s="124">
        <v>1751.34</v>
      </c>
      <c r="N564" s="128">
        <v>1486.13</v>
      </c>
      <c r="O564" s="122"/>
      <c r="P564" s="35"/>
      <c r="Q564" s="35"/>
      <c r="R564" s="35"/>
      <c r="T564" s="74"/>
      <c r="U564" s="74"/>
      <c r="V564" s="74"/>
    </row>
    <row r="565" spans="1:40">
      <c r="A565" s="124" t="s">
        <v>24</v>
      </c>
      <c r="B565" s="124" t="s">
        <v>204</v>
      </c>
      <c r="C565" s="125">
        <v>40231</v>
      </c>
      <c r="D565" s="125">
        <v>40289</v>
      </c>
      <c r="E565" s="124">
        <v>86740.29</v>
      </c>
      <c r="F565" s="124">
        <v>53023.6</v>
      </c>
      <c r="G565" s="124">
        <v>43733.43</v>
      </c>
      <c r="H565" s="168"/>
      <c r="I565" s="124"/>
      <c r="J565" s="124">
        <f t="shared" si="9"/>
        <v>86740.29</v>
      </c>
      <c r="L565" s="127">
        <v>1886.09</v>
      </c>
      <c r="M565" s="124">
        <v>1751.34</v>
      </c>
      <c r="N565" s="128">
        <v>1486.13</v>
      </c>
      <c r="O565" s="122"/>
      <c r="P565" s="35"/>
      <c r="Q565" s="35"/>
      <c r="R565" s="35"/>
      <c r="T565" s="74"/>
      <c r="U565" s="74"/>
      <c r="V565" s="74"/>
    </row>
    <row r="566" spans="1:40">
      <c r="A566" s="124" t="s">
        <v>24</v>
      </c>
      <c r="B566" s="124" t="s">
        <v>195</v>
      </c>
      <c r="C566" s="125">
        <v>40290</v>
      </c>
      <c r="D566" s="125">
        <v>40359</v>
      </c>
      <c r="E566" s="124">
        <v>86509.364000000001</v>
      </c>
      <c r="F566" s="124">
        <v>53065.87</v>
      </c>
      <c r="G566" s="124">
        <v>43770.48</v>
      </c>
      <c r="H566" s="168"/>
      <c r="I566" s="124"/>
      <c r="J566" s="124">
        <f t="shared" si="9"/>
        <v>86509.364000000001</v>
      </c>
      <c r="L566" s="127">
        <v>1793.5160000000033</v>
      </c>
      <c r="M566" s="124">
        <v>1751.19</v>
      </c>
      <c r="N566" s="128">
        <v>1486.52</v>
      </c>
      <c r="O566" s="122"/>
      <c r="P566" s="35"/>
      <c r="Q566" s="35"/>
      <c r="R566" s="35"/>
      <c r="T566" s="74"/>
      <c r="U566" s="74"/>
      <c r="V566" s="74"/>
    </row>
    <row r="567" spans="1:40">
      <c r="A567" s="134" t="s">
        <v>25</v>
      </c>
      <c r="B567" s="134" t="s">
        <v>197</v>
      </c>
      <c r="C567" s="135">
        <v>40127</v>
      </c>
      <c r="D567" s="135">
        <v>40183</v>
      </c>
      <c r="E567" s="134">
        <v>204837.96</v>
      </c>
      <c r="F567" s="134">
        <v>163394.95000000001</v>
      </c>
      <c r="G567" s="134">
        <v>133641.65</v>
      </c>
      <c r="H567" s="168"/>
      <c r="I567" s="136">
        <v>37.465569487149985</v>
      </c>
      <c r="J567" s="134">
        <f t="shared" si="9"/>
        <v>204875.42556948715</v>
      </c>
      <c r="L567" s="137">
        <v>8199.3799999999992</v>
      </c>
      <c r="M567" s="134">
        <v>7522.38</v>
      </c>
      <c r="N567" s="138">
        <v>7276.5999999999913</v>
      </c>
      <c r="O567" s="122"/>
      <c r="P567" s="35"/>
      <c r="Q567" s="35"/>
      <c r="R567" s="35"/>
      <c r="T567" s="74"/>
      <c r="U567" s="74"/>
      <c r="V567" s="74"/>
    </row>
    <row r="568" spans="1:40">
      <c r="A568" s="134" t="s">
        <v>25</v>
      </c>
      <c r="B568" s="134" t="s">
        <v>198</v>
      </c>
      <c r="C568" s="135">
        <v>40184</v>
      </c>
      <c r="D568" s="135">
        <v>40193</v>
      </c>
      <c r="E568" s="134">
        <v>208314.09</v>
      </c>
      <c r="F568" s="134">
        <v>165686.35999999999</v>
      </c>
      <c r="G568" s="134">
        <v>134326.72</v>
      </c>
      <c r="H568" s="168"/>
      <c r="I568" s="136">
        <v>37.465569487149985</v>
      </c>
      <c r="J568" s="134">
        <f t="shared" si="9"/>
        <v>208351.55556948716</v>
      </c>
      <c r="L568" s="137">
        <v>8308.5100000000093</v>
      </c>
      <c r="M568" s="134">
        <v>7608.7999999999884</v>
      </c>
      <c r="N568" s="138">
        <v>7293.5400000000081</v>
      </c>
      <c r="O568" s="122"/>
      <c r="P568" s="35"/>
      <c r="Q568" s="35"/>
      <c r="R568" s="35"/>
      <c r="T568" s="74"/>
      <c r="U568" s="74"/>
      <c r="V568" s="74"/>
    </row>
    <row r="569" spans="1:40">
      <c r="A569" s="134" t="s">
        <v>25</v>
      </c>
      <c r="B569" s="134" t="s">
        <v>199</v>
      </c>
      <c r="C569" s="135">
        <v>40194</v>
      </c>
      <c r="D569" s="135">
        <v>40214</v>
      </c>
      <c r="E569" s="134">
        <v>186960.19</v>
      </c>
      <c r="F569" s="134">
        <v>151072.78</v>
      </c>
      <c r="G569" s="134">
        <v>128955.88</v>
      </c>
      <c r="H569" s="168"/>
      <c r="I569" s="136">
        <v>37.465569487149985</v>
      </c>
      <c r="J569" s="134">
        <f t="shared" si="9"/>
        <v>186997.65556948716</v>
      </c>
      <c r="L569" s="137">
        <v>8021.7000000000116</v>
      </c>
      <c r="M569" s="134">
        <v>7516.97</v>
      </c>
      <c r="N569" s="138">
        <v>7324.88</v>
      </c>
      <c r="O569" s="122"/>
      <c r="P569" s="35"/>
      <c r="Q569" s="35"/>
      <c r="R569" s="35"/>
      <c r="T569" s="74"/>
      <c r="U569" s="74"/>
      <c r="V569" s="74"/>
    </row>
    <row r="570" spans="1:40">
      <c r="A570" s="134" t="s">
        <v>25</v>
      </c>
      <c r="B570" s="134" t="s">
        <v>200</v>
      </c>
      <c r="C570" s="135">
        <v>40215</v>
      </c>
      <c r="D570" s="135">
        <v>40218</v>
      </c>
      <c r="E570" s="134">
        <v>178116.97</v>
      </c>
      <c r="F570" s="134">
        <v>145439.79</v>
      </c>
      <c r="G570" s="134">
        <v>125757.83</v>
      </c>
      <c r="H570" s="168"/>
      <c r="I570" s="136">
        <v>37.465569487149985</v>
      </c>
      <c r="J570" s="134">
        <f t="shared" si="9"/>
        <v>178154.43556948716</v>
      </c>
      <c r="L570" s="137">
        <v>7818.3999999999942</v>
      </c>
      <c r="M570" s="134">
        <v>7052.3500000000058</v>
      </c>
      <c r="N570" s="138">
        <v>7047.99</v>
      </c>
      <c r="O570" s="122"/>
      <c r="P570" s="35"/>
      <c r="Q570" s="35"/>
      <c r="R570" s="35"/>
      <c r="T570" s="74"/>
      <c r="U570" s="74"/>
      <c r="V570" s="74"/>
    </row>
    <row r="571" spans="1:40">
      <c r="A571" s="142" t="s">
        <v>26</v>
      </c>
      <c r="B571" s="142" t="s">
        <v>197</v>
      </c>
      <c r="C571" s="143">
        <v>40127</v>
      </c>
      <c r="D571" s="143">
        <v>40166</v>
      </c>
      <c r="E571" s="142">
        <v>144536.848</v>
      </c>
      <c r="F571" s="142">
        <v>115536.70199999998</v>
      </c>
      <c r="G571" s="142">
        <v>92442.664000000019</v>
      </c>
      <c r="I571" s="142"/>
      <c r="J571" s="142">
        <f t="shared" si="9"/>
        <v>144536.848</v>
      </c>
      <c r="L571" s="204">
        <v>4173.9419999999809</v>
      </c>
      <c r="M571" s="142">
        <v>3473.4029999999766</v>
      </c>
      <c r="N571" s="205">
        <v>2744.163000000015</v>
      </c>
      <c r="P571" s="35"/>
      <c r="Q571" s="35"/>
      <c r="R571" s="35"/>
      <c r="T571" s="74"/>
      <c r="U571" s="74"/>
      <c r="V571" s="74"/>
    </row>
    <row r="572" spans="1:40">
      <c r="A572" s="142" t="s">
        <v>26</v>
      </c>
      <c r="B572" s="142" t="s">
        <v>198</v>
      </c>
      <c r="C572" s="143">
        <v>40167</v>
      </c>
      <c r="D572" s="143">
        <v>40193</v>
      </c>
      <c r="E572" s="142">
        <v>144147.84799999997</v>
      </c>
      <c r="F572" s="142">
        <v>115610.45199999999</v>
      </c>
      <c r="G572" s="142">
        <v>92495.664000000004</v>
      </c>
      <c r="H572" s="168"/>
      <c r="I572" s="142"/>
      <c r="J572" s="142">
        <f t="shared" si="9"/>
        <v>144147.84799999997</v>
      </c>
      <c r="L572" s="144">
        <v>4174.6919999999809</v>
      </c>
      <c r="M572" s="142">
        <v>3473.9029999999766</v>
      </c>
      <c r="N572" s="145">
        <v>2743.6630000000005</v>
      </c>
      <c r="O572" s="122"/>
      <c r="P572" s="35"/>
      <c r="Q572" s="35"/>
      <c r="R572" s="35"/>
      <c r="T572" s="74"/>
      <c r="U572" s="74"/>
      <c r="V572" s="74"/>
    </row>
    <row r="573" spans="1:40">
      <c r="A573" s="142" t="s">
        <v>26</v>
      </c>
      <c r="B573" s="142" t="s">
        <v>199</v>
      </c>
      <c r="C573" s="143">
        <v>40194</v>
      </c>
      <c r="D573" s="143">
        <v>40218</v>
      </c>
      <c r="E573" s="142">
        <v>129002.658</v>
      </c>
      <c r="F573" s="142">
        <v>108320.95199999999</v>
      </c>
      <c r="G573" s="142">
        <v>90401.933999999994</v>
      </c>
      <c r="H573" s="168"/>
      <c r="I573" s="142"/>
      <c r="J573" s="142">
        <f t="shared" si="9"/>
        <v>129002.658</v>
      </c>
      <c r="L573" s="144">
        <v>4174.6919999999664</v>
      </c>
      <c r="M573" s="142">
        <v>3306.4129999999859</v>
      </c>
      <c r="N573" s="145">
        <v>2743.6629999999859</v>
      </c>
      <c r="O573" s="122"/>
      <c r="P573" s="35"/>
      <c r="Q573" s="35"/>
      <c r="R573" s="35"/>
      <c r="T573" s="74"/>
      <c r="U573" s="74"/>
      <c r="V573" s="74"/>
    </row>
    <row r="574" spans="1:40">
      <c r="A574" s="160"/>
      <c r="B574" s="58"/>
      <c r="C574" s="58"/>
      <c r="D574" s="58"/>
      <c r="E574" s="58"/>
      <c r="F574" s="58"/>
      <c r="G574" s="58"/>
      <c r="L574" s="189"/>
      <c r="M574" s="59"/>
      <c r="N574" s="190"/>
      <c r="O574" s="60"/>
      <c r="T574" s="32"/>
      <c r="U574" s="32"/>
      <c r="V574" s="32"/>
    </row>
    <row r="575" spans="1:40">
      <c r="A575" s="4"/>
      <c r="B575" s="43"/>
      <c r="C575" s="43"/>
      <c r="D575" s="43"/>
      <c r="E575" s="43"/>
      <c r="G575" s="43"/>
      <c r="H575" s="43"/>
      <c r="L575" s="206"/>
      <c r="M575" s="43"/>
      <c r="N575" s="207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44"/>
      <c r="AC575" s="45"/>
      <c r="AD575" s="45"/>
      <c r="AE575" s="44"/>
      <c r="AF575" s="53"/>
      <c r="AG575" s="47"/>
      <c r="AH575" s="47"/>
      <c r="AI575" s="47"/>
      <c r="AJ575" s="35"/>
      <c r="AK575" s="47"/>
      <c r="AL575" s="45"/>
      <c r="AM575" s="48"/>
      <c r="AN575" s="48"/>
    </row>
    <row r="576" spans="1:40" ht="13.5" thickBot="1">
      <c r="A576" s="160" t="s">
        <v>206</v>
      </c>
      <c r="B576" s="58"/>
      <c r="C576" s="58"/>
      <c r="D576" s="58"/>
      <c r="E576" s="58"/>
      <c r="F576" s="58"/>
      <c r="G576" s="58"/>
      <c r="L576" s="208"/>
      <c r="M576" s="183"/>
      <c r="N576" s="184"/>
      <c r="O576" s="60"/>
      <c r="P576" s="61"/>
      <c r="Q576" s="60"/>
      <c r="R576" s="60"/>
      <c r="T576" s="32"/>
      <c r="U576" s="32"/>
      <c r="V576" s="32"/>
    </row>
    <row r="577" spans="1:22" ht="26.25" customHeight="1">
      <c r="A577" s="8" t="s">
        <v>2</v>
      </c>
      <c r="B577" s="8" t="s">
        <v>37</v>
      </c>
      <c r="C577" s="8" t="s">
        <v>38</v>
      </c>
      <c r="D577" s="8" t="s">
        <v>39</v>
      </c>
      <c r="E577" s="9" t="s">
        <v>40</v>
      </c>
      <c r="F577" s="9" t="s">
        <v>41</v>
      </c>
      <c r="G577" s="9" t="s">
        <v>42</v>
      </c>
      <c r="I577" s="62" t="s">
        <v>106</v>
      </c>
      <c r="J577" s="62" t="s">
        <v>107</v>
      </c>
      <c r="L577" s="185" t="s">
        <v>108</v>
      </c>
      <c r="M577" s="186" t="s">
        <v>109</v>
      </c>
      <c r="N577" s="187" t="s">
        <v>110</v>
      </c>
      <c r="O577" s="32"/>
      <c r="P577" s="191"/>
      <c r="Q577" s="191"/>
      <c r="R577" s="191"/>
      <c r="T577" s="32"/>
      <c r="U577" s="32"/>
      <c r="V577" s="32"/>
    </row>
    <row r="578" spans="1:22">
      <c r="A578" s="66" t="s">
        <v>14</v>
      </c>
      <c r="B578" s="66" t="s">
        <v>207</v>
      </c>
      <c r="C578" s="67">
        <v>40035</v>
      </c>
      <c r="D578" s="67">
        <v>40077</v>
      </c>
      <c r="E578" s="66">
        <v>65263.064999999988</v>
      </c>
      <c r="F578" s="66">
        <v>55033.05</v>
      </c>
      <c r="G578" s="66">
        <v>38748.089999999997</v>
      </c>
      <c r="I578" s="69">
        <v>59.623999999999995</v>
      </c>
      <c r="J578" s="66">
        <f>+E578+I578</f>
        <v>65322.688999999991</v>
      </c>
      <c r="L578" s="76">
        <v>576.56000000000495</v>
      </c>
      <c r="M578" s="77">
        <v>679.37000000000262</v>
      </c>
      <c r="N578" s="78">
        <v>761.67999999999302</v>
      </c>
      <c r="O578" s="73"/>
      <c r="P578" s="35"/>
      <c r="Q578" s="35"/>
      <c r="R578" s="35"/>
      <c r="T578" s="74"/>
      <c r="U578" s="74"/>
      <c r="V578" s="74"/>
    </row>
    <row r="579" spans="1:22">
      <c r="A579" s="66" t="s">
        <v>14</v>
      </c>
      <c r="B579" s="66" t="s">
        <v>208</v>
      </c>
      <c r="C579" s="67">
        <v>40078</v>
      </c>
      <c r="D579" s="67">
        <v>40126</v>
      </c>
      <c r="E579" s="66">
        <v>67675.414999999979</v>
      </c>
      <c r="F579" s="66">
        <v>57133.655000000013</v>
      </c>
      <c r="G579" s="66">
        <v>39726.964999999997</v>
      </c>
      <c r="I579" s="69">
        <v>59.623999999999995</v>
      </c>
      <c r="J579" s="66">
        <f>+E579+I579</f>
        <v>67735.038999999975</v>
      </c>
      <c r="L579" s="76">
        <v>573.9600000000064</v>
      </c>
      <c r="M579" s="77">
        <v>679.31000000000495</v>
      </c>
      <c r="N579" s="78">
        <v>762.69999999999709</v>
      </c>
      <c r="O579" s="73"/>
      <c r="P579" s="35"/>
      <c r="Q579" s="35"/>
      <c r="R579" s="35"/>
      <c r="T579" s="74"/>
      <c r="U579" s="74"/>
      <c r="V579" s="74"/>
    </row>
    <row r="580" spans="1:22">
      <c r="A580" s="79" t="s">
        <v>15</v>
      </c>
      <c r="B580" s="79" t="s">
        <v>207</v>
      </c>
      <c r="C580" s="80">
        <v>40035</v>
      </c>
      <c r="D580" s="80">
        <v>40077</v>
      </c>
      <c r="E580" s="79">
        <v>47609.625</v>
      </c>
      <c r="F580" s="79">
        <v>43990.842499999999</v>
      </c>
      <c r="G580" s="79">
        <v>41596.784999999996</v>
      </c>
      <c r="I580" s="79"/>
      <c r="J580" s="79">
        <f t="shared" ref="J580:J597" si="10">+E580+I580</f>
        <v>47609.625</v>
      </c>
      <c r="L580" s="81">
        <v>1834.8199999999924</v>
      </c>
      <c r="M580" s="79">
        <v>1834.820000000007</v>
      </c>
      <c r="N580" s="82">
        <v>1834.820000000007</v>
      </c>
      <c r="O580" s="73"/>
      <c r="P580" s="35"/>
      <c r="Q580" s="35"/>
      <c r="R580" s="35"/>
      <c r="T580" s="74"/>
      <c r="U580" s="74"/>
      <c r="V580" s="74"/>
    </row>
    <row r="581" spans="1:22">
      <c r="A581" s="79" t="s">
        <v>15</v>
      </c>
      <c r="B581" s="79" t="s">
        <v>208</v>
      </c>
      <c r="C581" s="80">
        <v>40078</v>
      </c>
      <c r="D581" s="80">
        <v>40126</v>
      </c>
      <c r="E581" s="79">
        <v>47617.144999999997</v>
      </c>
      <c r="F581" s="79">
        <v>43977.462500000001</v>
      </c>
      <c r="G581" s="79">
        <v>41583.965000000004</v>
      </c>
      <c r="I581" s="79"/>
      <c r="J581" s="79">
        <f t="shared" si="10"/>
        <v>47617.144999999997</v>
      </c>
      <c r="L581" s="81">
        <v>1834.2799999999916</v>
      </c>
      <c r="M581" s="79">
        <v>1834.2800000000061</v>
      </c>
      <c r="N581" s="82">
        <v>1834.2800000000134</v>
      </c>
      <c r="O581" s="73"/>
      <c r="P581" s="35"/>
      <c r="Q581" s="35"/>
      <c r="R581" s="35"/>
      <c r="T581" s="74"/>
      <c r="U581" s="74"/>
      <c r="V581" s="74"/>
    </row>
    <row r="582" spans="1:22">
      <c r="A582" s="83" t="s">
        <v>16</v>
      </c>
      <c r="B582" s="83" t="s">
        <v>207</v>
      </c>
      <c r="C582" s="84">
        <v>40035</v>
      </c>
      <c r="D582" s="84">
        <v>40077</v>
      </c>
      <c r="E582" s="83">
        <v>48485.054999999986</v>
      </c>
      <c r="F582" s="83">
        <v>43130.142499999994</v>
      </c>
      <c r="G582" s="83">
        <v>39963.867500000008</v>
      </c>
      <c r="I582" s="85">
        <v>4.90238</v>
      </c>
      <c r="J582" s="83">
        <f t="shared" si="10"/>
        <v>48489.957379999985</v>
      </c>
      <c r="L582" s="86">
        <v>1647.9399999999659</v>
      </c>
      <c r="M582" s="83">
        <v>1647.9399999999878</v>
      </c>
      <c r="N582" s="87">
        <v>1647.9400000000169</v>
      </c>
      <c r="O582" s="73"/>
      <c r="P582" s="35"/>
      <c r="Q582" s="35"/>
      <c r="R582" s="35"/>
      <c r="T582" s="74"/>
      <c r="U582" s="74"/>
      <c r="V582" s="74"/>
    </row>
    <row r="583" spans="1:22">
      <c r="A583" s="83" t="s">
        <v>16</v>
      </c>
      <c r="B583" s="83" t="s">
        <v>208</v>
      </c>
      <c r="C583" s="84">
        <v>40078</v>
      </c>
      <c r="D583" s="84">
        <v>40126</v>
      </c>
      <c r="E583" s="83">
        <v>48557.45</v>
      </c>
      <c r="F583" s="83">
        <v>43215.45749999999</v>
      </c>
      <c r="G583" s="83">
        <v>40101.437500000007</v>
      </c>
      <c r="I583" s="85">
        <v>4.90238</v>
      </c>
      <c r="J583" s="83">
        <f t="shared" si="10"/>
        <v>48562.352379999997</v>
      </c>
      <c r="L583" s="86">
        <v>1666.7</v>
      </c>
      <c r="M583" s="83">
        <v>1666.7</v>
      </c>
      <c r="N583" s="87">
        <v>1666.7</v>
      </c>
      <c r="O583" s="73"/>
      <c r="P583" s="35"/>
      <c r="Q583" s="35"/>
      <c r="R583" s="35"/>
      <c r="T583" s="74"/>
      <c r="U583" s="74"/>
      <c r="V583" s="74"/>
    </row>
    <row r="584" spans="1:22">
      <c r="A584" s="88" t="s">
        <v>17</v>
      </c>
      <c r="B584" s="88" t="s">
        <v>207</v>
      </c>
      <c r="C584" s="89">
        <v>40035</v>
      </c>
      <c r="D584" s="89">
        <v>40126</v>
      </c>
      <c r="E584" s="88">
        <v>80150.113999999987</v>
      </c>
      <c r="F584" s="88">
        <v>73837.962</v>
      </c>
      <c r="G584" s="88">
        <v>58233.54899999997</v>
      </c>
      <c r="I584" s="88"/>
      <c r="J584" s="88">
        <f t="shared" si="10"/>
        <v>80150.113999999987</v>
      </c>
      <c r="L584" s="90">
        <v>2864.7326666666631</v>
      </c>
      <c r="M584" s="88">
        <v>3010.8160000000062</v>
      </c>
      <c r="N584" s="91">
        <v>1953.4319999999716</v>
      </c>
      <c r="O584" s="73"/>
      <c r="P584" s="35"/>
      <c r="Q584" s="35"/>
      <c r="R584" s="35"/>
      <c r="T584" s="74"/>
      <c r="U584" s="74"/>
      <c r="V584" s="74"/>
    </row>
    <row r="585" spans="1:22">
      <c r="A585" s="93" t="s">
        <v>18</v>
      </c>
      <c r="B585" s="93" t="s">
        <v>207</v>
      </c>
      <c r="C585" s="94">
        <v>40057</v>
      </c>
      <c r="D585" s="94">
        <v>40126</v>
      </c>
      <c r="E585" s="93">
        <v>65199.323500000013</v>
      </c>
      <c r="F585" s="93">
        <v>56181.336999999985</v>
      </c>
      <c r="G585" s="93">
        <v>50538.635000000002</v>
      </c>
      <c r="I585" s="93"/>
      <c r="J585" s="93">
        <f t="shared" si="10"/>
        <v>65199.323500000013</v>
      </c>
      <c r="L585" s="95">
        <v>2354.1380000000136</v>
      </c>
      <c r="M585" s="93">
        <v>2407.1379999999845</v>
      </c>
      <c r="N585" s="96">
        <v>1930.5650000000001</v>
      </c>
      <c r="P585" s="35"/>
      <c r="Q585" s="35"/>
      <c r="R585" s="35"/>
      <c r="T585" s="74"/>
      <c r="U585" s="74"/>
      <c r="V585" s="74"/>
    </row>
    <row r="586" spans="1:22">
      <c r="A586" s="93" t="s">
        <v>18</v>
      </c>
      <c r="B586" s="93" t="s">
        <v>208</v>
      </c>
      <c r="C586" s="94">
        <v>40127</v>
      </c>
      <c r="D586" s="94">
        <v>40178</v>
      </c>
      <c r="E586" s="93">
        <v>65730.208500000022</v>
      </c>
      <c r="F586" s="93">
        <v>56710.685499999992</v>
      </c>
      <c r="G586" s="93">
        <v>50988.124499999991</v>
      </c>
      <c r="I586" s="93"/>
      <c r="J586" s="93">
        <f t="shared" si="10"/>
        <v>65730.208500000022</v>
      </c>
      <c r="L586" s="95">
        <v>2387.6710000000312</v>
      </c>
      <c r="M586" s="93">
        <v>2441.179999999993</v>
      </c>
      <c r="N586" s="96">
        <v>1955.3029999999926</v>
      </c>
      <c r="P586" s="35"/>
      <c r="Q586" s="35"/>
      <c r="R586" s="35"/>
      <c r="T586" s="74"/>
      <c r="U586" s="74"/>
      <c r="V586" s="74"/>
    </row>
    <row r="587" spans="1:22">
      <c r="A587" s="42" t="s">
        <v>19</v>
      </c>
      <c r="B587" s="42" t="s">
        <v>207</v>
      </c>
      <c r="C587" s="99">
        <v>40035</v>
      </c>
      <c r="D587" s="99">
        <v>40126</v>
      </c>
      <c r="E587" s="42">
        <v>94176.970499999996</v>
      </c>
      <c r="F587" s="42">
        <v>80198.607000000018</v>
      </c>
      <c r="G587" s="42">
        <v>65693.456999999995</v>
      </c>
      <c r="I587" s="42"/>
      <c r="J587" s="42">
        <f t="shared" si="10"/>
        <v>94176.970499999996</v>
      </c>
      <c r="L587" s="100">
        <v>3852.2010000000009</v>
      </c>
      <c r="M587" s="42">
        <v>3714.1609999999928</v>
      </c>
      <c r="N587" s="101">
        <v>2983.413999999997</v>
      </c>
      <c r="P587" s="35"/>
      <c r="Q587" s="35"/>
      <c r="R587" s="35"/>
      <c r="T587" s="74"/>
      <c r="U587" s="74"/>
      <c r="V587" s="74"/>
    </row>
    <row r="588" spans="1:22">
      <c r="A588" s="102" t="s">
        <v>20</v>
      </c>
      <c r="B588" s="102" t="s">
        <v>207</v>
      </c>
      <c r="C588" s="103">
        <v>40035</v>
      </c>
      <c r="D588" s="103">
        <v>40126</v>
      </c>
      <c r="E588" s="102">
        <v>70469.857000000004</v>
      </c>
      <c r="F588" s="102">
        <v>55528.42</v>
      </c>
      <c r="G588" s="102">
        <v>46183.614999999998</v>
      </c>
      <c r="I588" s="102"/>
      <c r="J588" s="102">
        <f t="shared" si="10"/>
        <v>70469.857000000004</v>
      </c>
      <c r="L588" s="104">
        <v>3268.4800000000105</v>
      </c>
      <c r="M588" s="102">
        <v>2932.78</v>
      </c>
      <c r="N588" s="105">
        <v>2518.5699999999924</v>
      </c>
      <c r="P588" s="35"/>
      <c r="Q588" s="35"/>
      <c r="R588" s="35"/>
      <c r="T588" s="74"/>
      <c r="U588" s="74"/>
      <c r="V588" s="74"/>
    </row>
    <row r="589" spans="1:22">
      <c r="A589" s="106" t="s">
        <v>21</v>
      </c>
      <c r="B589" s="106" t="s">
        <v>207</v>
      </c>
      <c r="C589" s="107">
        <v>40035</v>
      </c>
      <c r="D589" s="107">
        <v>40126</v>
      </c>
      <c r="E589" s="106">
        <v>71286.081000000006</v>
      </c>
      <c r="F589" s="106">
        <v>66114.165000000008</v>
      </c>
      <c r="G589" s="106">
        <v>62895.54</v>
      </c>
      <c r="I589" s="106"/>
      <c r="J589" s="106">
        <f t="shared" si="10"/>
        <v>71286.081000000006</v>
      </c>
      <c r="L589" s="108">
        <v>2720.6200000000244</v>
      </c>
      <c r="M589" s="106">
        <v>2737.36</v>
      </c>
      <c r="N589" s="109">
        <v>2584.44</v>
      </c>
      <c r="P589" s="35"/>
      <c r="Q589" s="35"/>
      <c r="R589" s="35"/>
      <c r="T589" s="74"/>
      <c r="U589" s="74"/>
      <c r="V589" s="74"/>
    </row>
    <row r="590" spans="1:22">
      <c r="A590" s="195" t="s">
        <v>28</v>
      </c>
      <c r="B590" s="195" t="s">
        <v>207</v>
      </c>
      <c r="C590" s="196">
        <v>40035</v>
      </c>
      <c r="D590" s="196">
        <v>40126</v>
      </c>
      <c r="E590" s="195">
        <v>45711.640595238096</v>
      </c>
      <c r="F590" s="195">
        <v>41058.576999999997</v>
      </c>
      <c r="G590" s="195">
        <v>36596.057999999997</v>
      </c>
      <c r="I590" s="195"/>
      <c r="J590" s="195">
        <f t="shared" si="10"/>
        <v>45711.640595238096</v>
      </c>
      <c r="L590" s="197">
        <v>1476.6880000000019</v>
      </c>
      <c r="M590" s="195">
        <v>1520.1779999999999</v>
      </c>
      <c r="N590" s="198">
        <v>1463.3979999999938</v>
      </c>
      <c r="P590" s="35"/>
      <c r="Q590" s="35"/>
      <c r="R590" s="35"/>
      <c r="T590" s="74"/>
      <c r="U590" s="74"/>
      <c r="V590" s="74"/>
    </row>
    <row r="591" spans="1:22">
      <c r="A591" s="110" t="s">
        <v>22</v>
      </c>
      <c r="B591" s="110" t="s">
        <v>207</v>
      </c>
      <c r="C591" s="111">
        <v>40035</v>
      </c>
      <c r="D591" s="111">
        <v>40126</v>
      </c>
      <c r="E591" s="110">
        <v>137931.18435</v>
      </c>
      <c r="F591" s="110">
        <v>103840.87099000001</v>
      </c>
      <c r="G591" s="110">
        <v>87497.045130000013</v>
      </c>
      <c r="I591" s="112">
        <v>74.698144499999984</v>
      </c>
      <c r="J591" s="110">
        <f t="shared" si="10"/>
        <v>138005.88249449999</v>
      </c>
      <c r="L591" s="113">
        <v>4455.3626700000023</v>
      </c>
      <c r="M591" s="110">
        <v>4147.7294199999887</v>
      </c>
      <c r="N591" s="114">
        <v>3519.9156400000065</v>
      </c>
      <c r="P591" s="35"/>
      <c r="Q591" s="35"/>
      <c r="R591" s="35"/>
      <c r="T591" s="74"/>
      <c r="U591" s="74"/>
      <c r="V591" s="74"/>
    </row>
    <row r="592" spans="1:22">
      <c r="A592" s="117" t="s">
        <v>23</v>
      </c>
      <c r="B592" s="117" t="s">
        <v>207</v>
      </c>
      <c r="C592" s="118">
        <v>40035</v>
      </c>
      <c r="D592" s="118">
        <v>40126</v>
      </c>
      <c r="E592" s="117">
        <v>238533.77</v>
      </c>
      <c r="F592" s="117">
        <v>173000.36</v>
      </c>
      <c r="G592" s="117">
        <v>143328.82999999999</v>
      </c>
      <c r="H592" s="168"/>
      <c r="I592" s="119">
        <v>83.221373</v>
      </c>
      <c r="J592" s="117">
        <f t="shared" si="10"/>
        <v>238616.991373</v>
      </c>
      <c r="L592" s="120">
        <v>8305.0099999999802</v>
      </c>
      <c r="M592" s="117">
        <v>7906.37</v>
      </c>
      <c r="N592" s="121">
        <v>7447.1899999999732</v>
      </c>
      <c r="O592" s="122"/>
      <c r="P592" s="35"/>
      <c r="Q592" s="35"/>
      <c r="R592" s="35"/>
      <c r="T592" s="74"/>
      <c r="U592" s="74"/>
      <c r="V592" s="74"/>
    </row>
    <row r="593" spans="1:22">
      <c r="A593" s="200" t="s">
        <v>29</v>
      </c>
      <c r="B593" s="200" t="s">
        <v>207</v>
      </c>
      <c r="C593" s="201">
        <v>40035</v>
      </c>
      <c r="D593" s="201">
        <v>40046</v>
      </c>
      <c r="E593" s="200">
        <v>185285.52</v>
      </c>
      <c r="F593" s="200">
        <v>108511.55</v>
      </c>
      <c r="G593" s="200">
        <v>86167.14</v>
      </c>
      <c r="H593" s="168"/>
      <c r="I593" s="200"/>
      <c r="J593" s="200">
        <f t="shared" si="10"/>
        <v>185285.52</v>
      </c>
      <c r="L593" s="202">
        <v>4102.789999999979</v>
      </c>
      <c r="M593" s="200">
        <v>4128.1800000000076</v>
      </c>
      <c r="N593" s="203">
        <v>3277.27</v>
      </c>
      <c r="O593" s="122"/>
      <c r="P593" s="35"/>
      <c r="Q593" s="35"/>
      <c r="R593" s="35"/>
      <c r="T593" s="74"/>
      <c r="U593" s="74"/>
      <c r="V593" s="74"/>
    </row>
    <row r="594" spans="1:22">
      <c r="A594" s="200" t="s">
        <v>29</v>
      </c>
      <c r="B594" s="200" t="s">
        <v>208</v>
      </c>
      <c r="C594" s="201">
        <v>40047</v>
      </c>
      <c r="D594" s="201">
        <v>40126</v>
      </c>
      <c r="E594" s="200">
        <v>185058.18</v>
      </c>
      <c r="F594" s="200">
        <v>108511.55</v>
      </c>
      <c r="G594" s="200">
        <v>86167.14</v>
      </c>
      <c r="H594" s="168"/>
      <c r="I594" s="200"/>
      <c r="J594" s="200">
        <f t="shared" si="10"/>
        <v>185058.18</v>
      </c>
      <c r="L594" s="202">
        <v>4102.789999999979</v>
      </c>
      <c r="M594" s="200">
        <v>4128.1800000000076</v>
      </c>
      <c r="N594" s="203">
        <v>3277.27</v>
      </c>
      <c r="O594" s="122"/>
      <c r="P594" s="35"/>
      <c r="Q594" s="35"/>
      <c r="R594" s="35"/>
      <c r="T594" s="74"/>
      <c r="U594" s="74"/>
      <c r="V594" s="74"/>
    </row>
    <row r="595" spans="1:22">
      <c r="A595" s="134" t="s">
        <v>25</v>
      </c>
      <c r="B595" s="134" t="s">
        <v>207</v>
      </c>
      <c r="C595" s="135">
        <v>40035</v>
      </c>
      <c r="D595" s="135">
        <v>40126</v>
      </c>
      <c r="E595" s="134">
        <v>202129.85</v>
      </c>
      <c r="F595" s="134">
        <v>156524.51999999999</v>
      </c>
      <c r="G595" s="134">
        <v>124376.77</v>
      </c>
      <c r="H595" s="168"/>
      <c r="I595" s="136">
        <v>70.65253037991927</v>
      </c>
      <c r="J595" s="134">
        <f t="shared" si="10"/>
        <v>202200.50253037992</v>
      </c>
      <c r="L595" s="137">
        <v>8845.4900000000198</v>
      </c>
      <c r="M595" s="134">
        <v>7616.16</v>
      </c>
      <c r="N595" s="138">
        <v>8133.28</v>
      </c>
      <c r="O595" s="122"/>
      <c r="P595" s="35"/>
      <c r="Q595" s="35"/>
      <c r="R595" s="35"/>
      <c r="T595" s="74"/>
      <c r="U595" s="74"/>
      <c r="V595" s="74"/>
    </row>
    <row r="596" spans="1:22">
      <c r="A596" s="142" t="s">
        <v>26</v>
      </c>
      <c r="B596" s="142" t="s">
        <v>207</v>
      </c>
      <c r="C596" s="143">
        <v>40035</v>
      </c>
      <c r="D596" s="143">
        <v>40043</v>
      </c>
      <c r="E596" s="142">
        <v>135552.97899999999</v>
      </c>
      <c r="F596" s="142">
        <v>109083.05799999999</v>
      </c>
      <c r="G596" s="142">
        <v>87498.777000000002</v>
      </c>
      <c r="I596" s="142"/>
      <c r="J596" s="142">
        <f t="shared" si="10"/>
        <v>135552.97899999999</v>
      </c>
      <c r="L596" s="204">
        <v>4824.023000000001</v>
      </c>
      <c r="M596" s="142">
        <v>3851.0789999999688</v>
      </c>
      <c r="N596" s="205">
        <v>3047.8249999999971</v>
      </c>
      <c r="P596" s="35"/>
      <c r="Q596" s="35"/>
      <c r="R596" s="35"/>
      <c r="T596" s="74"/>
      <c r="U596" s="74"/>
      <c r="V596" s="74"/>
    </row>
    <row r="597" spans="1:22">
      <c r="A597" s="142" t="s">
        <v>26</v>
      </c>
      <c r="B597" s="142" t="s">
        <v>208</v>
      </c>
      <c r="C597" s="143">
        <v>40044</v>
      </c>
      <c r="D597" s="143">
        <v>40126</v>
      </c>
      <c r="E597" s="142">
        <v>137598.883</v>
      </c>
      <c r="F597" s="142">
        <v>109083.05799999999</v>
      </c>
      <c r="G597" s="142">
        <v>87498.777000000002</v>
      </c>
      <c r="H597" s="168"/>
      <c r="I597" s="142"/>
      <c r="J597" s="142">
        <f t="shared" si="10"/>
        <v>137598.883</v>
      </c>
      <c r="L597" s="144">
        <v>4824.0230000000156</v>
      </c>
      <c r="M597" s="142">
        <v>3851.0789999999979</v>
      </c>
      <c r="N597" s="145">
        <v>3047.8250000000116</v>
      </c>
      <c r="O597" s="122"/>
      <c r="P597" s="35"/>
      <c r="Q597" s="35"/>
      <c r="R597" s="35"/>
      <c r="T597" s="74"/>
      <c r="U597" s="74"/>
      <c r="V597" s="74"/>
    </row>
    <row r="598" spans="1:22">
      <c r="A598" s="160"/>
      <c r="B598" s="58"/>
      <c r="C598" s="58"/>
      <c r="D598" s="58"/>
      <c r="E598" s="58"/>
      <c r="F598" s="58"/>
      <c r="G598" s="58"/>
      <c r="L598" s="189"/>
      <c r="M598" s="59"/>
      <c r="N598" s="190"/>
      <c r="O598" s="60"/>
      <c r="T598" s="32"/>
      <c r="U598" s="32"/>
      <c r="V598" s="32"/>
    </row>
    <row r="599" spans="1:22">
      <c r="A599" s="160" t="s">
        <v>209</v>
      </c>
      <c r="B599" s="58"/>
      <c r="C599" s="58"/>
      <c r="D599" s="58"/>
      <c r="E599" s="58"/>
      <c r="F599" s="58"/>
      <c r="G599" s="58"/>
      <c r="L599" s="206"/>
      <c r="M599" s="43"/>
      <c r="N599" s="207"/>
      <c r="O599" s="60"/>
      <c r="P599" s="61" t="s">
        <v>210</v>
      </c>
      <c r="Q599" s="60"/>
      <c r="R599" s="60"/>
    </row>
    <row r="600" spans="1:22" ht="27.75" customHeight="1">
      <c r="A600" s="8" t="s">
        <v>2</v>
      </c>
      <c r="B600" s="8" t="s">
        <v>37</v>
      </c>
      <c r="C600" s="8" t="s">
        <v>38</v>
      </c>
      <c r="D600" s="8" t="s">
        <v>39</v>
      </c>
      <c r="E600" s="9" t="s">
        <v>40</v>
      </c>
      <c r="F600" s="9" t="s">
        <v>41</v>
      </c>
      <c r="G600" s="9" t="s">
        <v>42</v>
      </c>
      <c r="I600" s="62" t="s">
        <v>106</v>
      </c>
      <c r="J600" s="62" t="s">
        <v>107</v>
      </c>
      <c r="L600" s="209" t="s">
        <v>108</v>
      </c>
      <c r="M600" s="62" t="s">
        <v>109</v>
      </c>
      <c r="N600" s="210" t="s">
        <v>110</v>
      </c>
      <c r="O600" s="32"/>
      <c r="P600" s="211" t="s">
        <v>40</v>
      </c>
      <c r="Q600" s="212" t="s">
        <v>41</v>
      </c>
      <c r="R600" s="213" t="s">
        <v>42</v>
      </c>
    </row>
    <row r="601" spans="1:22">
      <c r="A601" s="66" t="s">
        <v>14</v>
      </c>
      <c r="B601" s="66" t="s">
        <v>211</v>
      </c>
      <c r="C601" s="67">
        <v>39943</v>
      </c>
      <c r="D601" s="67">
        <v>39985</v>
      </c>
      <c r="E601" s="66">
        <v>64679.834999999977</v>
      </c>
      <c r="F601" s="66">
        <v>52028.784999999996</v>
      </c>
      <c r="G601" s="66">
        <v>38731.97</v>
      </c>
      <c r="I601" s="69">
        <v>59.623999999999995</v>
      </c>
      <c r="J601" s="66">
        <f>+E601+I601</f>
        <v>64739.458999999981</v>
      </c>
      <c r="L601" s="76">
        <v>554.97000000000844</v>
      </c>
      <c r="M601" s="77">
        <v>679.36999999998807</v>
      </c>
      <c r="N601" s="78">
        <v>761.68</v>
      </c>
      <c r="O601" s="73"/>
      <c r="P601" s="214">
        <f>+E601</f>
        <v>64679.834999999977</v>
      </c>
      <c r="Q601" s="214">
        <f>+F601</f>
        <v>52028.784999999996</v>
      </c>
      <c r="R601" s="214">
        <f>+G601</f>
        <v>38731.97</v>
      </c>
      <c r="T601" s="215">
        <f>+P601/E601</f>
        <v>1</v>
      </c>
      <c r="U601" s="215">
        <f>+Q601/F601</f>
        <v>1</v>
      </c>
      <c r="V601" s="215">
        <f>+R601/G601</f>
        <v>1</v>
      </c>
    </row>
    <row r="602" spans="1:22">
      <c r="A602" s="66" t="s">
        <v>14</v>
      </c>
      <c r="B602" s="66" t="s">
        <v>212</v>
      </c>
      <c r="C602" s="67">
        <v>39986</v>
      </c>
      <c r="D602" s="67">
        <v>40034</v>
      </c>
      <c r="E602" s="66">
        <v>65084.204999999987</v>
      </c>
      <c r="F602" s="66">
        <v>52045.945</v>
      </c>
      <c r="G602" s="66">
        <v>38748.089999999997</v>
      </c>
      <c r="I602" s="69">
        <v>59.623999999999995</v>
      </c>
      <c r="J602" s="66">
        <f>+E602+I602</f>
        <v>65143.828999999991</v>
      </c>
      <c r="L602" s="216">
        <v>576.56000000000495</v>
      </c>
      <c r="M602" s="66">
        <v>679.36999999998807</v>
      </c>
      <c r="N602" s="217">
        <v>761.67999999999302</v>
      </c>
      <c r="O602" s="73"/>
      <c r="P602" s="218"/>
      <c r="Q602" s="218"/>
      <c r="R602" s="218"/>
      <c r="T602" s="215"/>
      <c r="U602" s="215"/>
      <c r="V602" s="215"/>
    </row>
    <row r="603" spans="1:22">
      <c r="A603" s="79" t="s">
        <v>15</v>
      </c>
      <c r="B603" s="79" t="s">
        <v>211</v>
      </c>
      <c r="C603" s="80">
        <v>39943</v>
      </c>
      <c r="D603" s="80">
        <v>40034</v>
      </c>
      <c r="E603" s="79">
        <v>46895.475000000006</v>
      </c>
      <c r="F603" s="79">
        <v>43990.842499999999</v>
      </c>
      <c r="G603" s="79">
        <v>41596.784999999996</v>
      </c>
      <c r="I603" s="79"/>
      <c r="J603" s="79">
        <f t="shared" ref="J603:J625" si="11">+E603+I603</f>
        <v>46895.475000000006</v>
      </c>
      <c r="L603" s="81">
        <v>1834.8199999999924</v>
      </c>
      <c r="M603" s="79">
        <v>1834.820000000007</v>
      </c>
      <c r="N603" s="82">
        <v>1834.820000000007</v>
      </c>
      <c r="O603" s="73"/>
      <c r="P603" s="30">
        <f>+E603</f>
        <v>46895.475000000006</v>
      </c>
      <c r="Q603" s="30">
        <f>+F603</f>
        <v>43990.842499999999</v>
      </c>
      <c r="R603" s="30">
        <f>+G603</f>
        <v>41596.784999999996</v>
      </c>
      <c r="T603" s="215">
        <f t="shared" ref="T603:V606" si="12">+P603/E603</f>
        <v>1</v>
      </c>
      <c r="U603" s="215">
        <f t="shared" si="12"/>
        <v>1</v>
      </c>
      <c r="V603" s="215">
        <f t="shared" si="12"/>
        <v>1</v>
      </c>
    </row>
    <row r="604" spans="1:22">
      <c r="A604" s="83" t="s">
        <v>16</v>
      </c>
      <c r="B604" s="83" t="s">
        <v>211</v>
      </c>
      <c r="C604" s="84">
        <v>39943</v>
      </c>
      <c r="D604" s="84">
        <v>40034</v>
      </c>
      <c r="E604" s="83">
        <v>48617.93</v>
      </c>
      <c r="F604" s="83">
        <v>43130.142499999994</v>
      </c>
      <c r="G604" s="83">
        <v>39963.867500000008</v>
      </c>
      <c r="I604" s="85">
        <v>4.90238</v>
      </c>
      <c r="J604" s="83">
        <f t="shared" si="11"/>
        <v>48622.83238</v>
      </c>
      <c r="L604" s="86">
        <v>1647.94</v>
      </c>
      <c r="M604" s="83">
        <v>1647.9399999999878</v>
      </c>
      <c r="N604" s="87">
        <v>1647.9400000000169</v>
      </c>
      <c r="O604" s="73"/>
      <c r="P604" s="219">
        <f>+E604-SUM('[1]Km Base PBC '!AK6:AK11)</f>
        <v>45142.927499999998</v>
      </c>
      <c r="Q604" s="219">
        <f>+F604-SUM('[1]Km Base PBC '!AL6:AL11)</f>
        <v>39982.922499999993</v>
      </c>
      <c r="R604" s="219">
        <f>+G604-SUM('[1]Km Base PBC '!AM6:AM11)</f>
        <v>36863.642500000009</v>
      </c>
      <c r="T604" s="220">
        <f t="shared" si="12"/>
        <v>0.92852426049401937</v>
      </c>
      <c r="U604" s="220">
        <f t="shared" si="12"/>
        <v>0.92702968695269206</v>
      </c>
      <c r="V604" s="220">
        <f t="shared" si="12"/>
        <v>0.92242429990040387</v>
      </c>
    </row>
    <row r="605" spans="1:22">
      <c r="A605" s="88" t="s">
        <v>17</v>
      </c>
      <c r="B605" s="88" t="s">
        <v>211</v>
      </c>
      <c r="C605" s="89">
        <v>39943</v>
      </c>
      <c r="D605" s="89">
        <v>40034</v>
      </c>
      <c r="E605" s="88">
        <v>78871.958999999973</v>
      </c>
      <c r="F605" s="88">
        <v>73225.558000000005</v>
      </c>
      <c r="G605" s="88">
        <v>58233.54899999997</v>
      </c>
      <c r="I605" s="88"/>
      <c r="J605" s="88">
        <f t="shared" si="11"/>
        <v>78871.958999999973</v>
      </c>
      <c r="L605" s="90">
        <v>2689.6039999999775</v>
      </c>
      <c r="M605" s="88">
        <v>3010.8160000000207</v>
      </c>
      <c r="N605" s="91">
        <v>1953.4319999999716</v>
      </c>
      <c r="O605" s="73"/>
      <c r="P605" s="221" t="e">
        <f>+E605-SUM('[1]Km Base PBC '!AK3:AK5)</f>
        <v>#REF!</v>
      </c>
      <c r="Q605" s="221">
        <f>+F605-SUM('[1]Km Base PBC '!AL3:AL5)</f>
        <v>63163.553</v>
      </c>
      <c r="R605" s="221">
        <f>+G605-SUM('[1]Km Base PBC '!AM3:AM5)</f>
        <v>49757.858999999968</v>
      </c>
      <c r="T605" s="220" t="e">
        <f t="shared" si="12"/>
        <v>#REF!</v>
      </c>
      <c r="U605" s="220">
        <f t="shared" si="12"/>
        <v>0.86258889280160889</v>
      </c>
      <c r="V605" s="220">
        <f t="shared" si="12"/>
        <v>0.85445348694100709</v>
      </c>
    </row>
    <row r="606" spans="1:22">
      <c r="A606" s="93" t="s">
        <v>18</v>
      </c>
      <c r="B606" s="93" t="s">
        <v>211</v>
      </c>
      <c r="C606" s="94">
        <v>39934</v>
      </c>
      <c r="D606" s="94">
        <v>39985</v>
      </c>
      <c r="E606" s="93">
        <v>68625.17</v>
      </c>
      <c r="F606" s="93">
        <v>58675.33</v>
      </c>
      <c r="G606" s="93">
        <v>50905.96</v>
      </c>
      <c r="I606" s="222">
        <v>53.08</v>
      </c>
      <c r="J606" s="93">
        <f t="shared" si="11"/>
        <v>68678.25</v>
      </c>
      <c r="L606" s="95">
        <v>2426.08</v>
      </c>
      <c r="M606" s="93">
        <v>2465.77</v>
      </c>
      <c r="N606" s="96">
        <v>1919.36</v>
      </c>
      <c r="O606" s="73"/>
      <c r="P606" s="223">
        <f>+E606</f>
        <v>68625.17</v>
      </c>
      <c r="Q606" s="223">
        <f>+F606</f>
        <v>58675.33</v>
      </c>
      <c r="R606" s="223">
        <f>+G606</f>
        <v>50905.96</v>
      </c>
      <c r="T606" s="215">
        <f t="shared" si="12"/>
        <v>1</v>
      </c>
      <c r="U606" s="215">
        <f t="shared" si="12"/>
        <v>1</v>
      </c>
      <c r="V606" s="215">
        <f t="shared" si="12"/>
        <v>1</v>
      </c>
    </row>
    <row r="607" spans="1:22">
      <c r="A607" s="93" t="s">
        <v>18</v>
      </c>
      <c r="B607" s="93" t="s">
        <v>212</v>
      </c>
      <c r="C607" s="94">
        <v>39986</v>
      </c>
      <c r="D607" s="94">
        <v>40056</v>
      </c>
      <c r="E607" s="93">
        <v>65107.525000000009</v>
      </c>
      <c r="F607" s="93">
        <v>56139.368499999982</v>
      </c>
      <c r="G607" s="93">
        <v>50507.044000000009</v>
      </c>
      <c r="I607" s="222"/>
      <c r="J607" s="93">
        <f t="shared" si="11"/>
        <v>65107.525000000009</v>
      </c>
      <c r="L607" s="95">
        <v>2353.5310000000027</v>
      </c>
      <c r="M607" s="93">
        <v>2407.0909999999785</v>
      </c>
      <c r="N607" s="96">
        <v>1930.0550000000076</v>
      </c>
      <c r="O607" s="73"/>
      <c r="P607" s="218"/>
      <c r="Q607" s="218"/>
      <c r="R607" s="218"/>
      <c r="T607" s="215"/>
      <c r="U607" s="215"/>
      <c r="V607" s="215"/>
    </row>
    <row r="608" spans="1:22">
      <c r="A608" s="42" t="s">
        <v>19</v>
      </c>
      <c r="B608" s="42" t="s">
        <v>211</v>
      </c>
      <c r="C608" s="99">
        <v>39943</v>
      </c>
      <c r="D608" s="99">
        <v>39999</v>
      </c>
      <c r="E608" s="42">
        <v>94495.275499999989</v>
      </c>
      <c r="F608" s="42">
        <v>80261.756999999998</v>
      </c>
      <c r="G608" s="42">
        <v>65485.246999999996</v>
      </c>
      <c r="I608" s="42"/>
      <c r="J608" s="42">
        <f t="shared" si="11"/>
        <v>94495.275499999989</v>
      </c>
      <c r="L608" s="100">
        <v>3856.3710000000283</v>
      </c>
      <c r="M608" s="42">
        <v>3718.9109999999928</v>
      </c>
      <c r="N608" s="101">
        <v>2987.2740000000122</v>
      </c>
      <c r="O608" s="73"/>
      <c r="P608" s="224" t="e">
        <f>+E608-SUM('[1]Km Base PBC '!AK12:AK13)</f>
        <v>#REF!</v>
      </c>
      <c r="Q608" s="224">
        <f>+F608-SUM('[1]Km Base PBC '!AL12:AL13)</f>
        <v>78190.876999999993</v>
      </c>
      <c r="R608" s="224">
        <f>+G608-SUM('[1]Km Base PBC '!AM12:AM13)</f>
        <v>63544.106999999996</v>
      </c>
      <c r="T608" s="220" t="e">
        <f>+P608/E608</f>
        <v>#REF!</v>
      </c>
      <c r="U608" s="220">
        <f>+Q608/F608</f>
        <v>0.97419842179632321</v>
      </c>
      <c r="V608" s="220">
        <f>+R608/G608</f>
        <v>0.97035759825415335</v>
      </c>
    </row>
    <row r="609" spans="1:22">
      <c r="A609" s="42" t="s">
        <v>19</v>
      </c>
      <c r="B609" s="42" t="s">
        <v>212</v>
      </c>
      <c r="C609" s="99">
        <v>40000</v>
      </c>
      <c r="D609" s="99">
        <v>40034</v>
      </c>
      <c r="E609" s="42">
        <v>94176.970499999996</v>
      </c>
      <c r="F609" s="42">
        <v>80198.607000000018</v>
      </c>
      <c r="G609" s="42">
        <v>65693.456999999995</v>
      </c>
      <c r="I609" s="42"/>
      <c r="J609" s="42">
        <f t="shared" si="11"/>
        <v>94176.970499999996</v>
      </c>
      <c r="L609" s="100">
        <v>3852.2010000000009</v>
      </c>
      <c r="M609" s="42">
        <v>3714.1609999999928</v>
      </c>
      <c r="N609" s="101">
        <v>2983.413999999997</v>
      </c>
      <c r="O609" s="73"/>
      <c r="P609" s="218"/>
      <c r="Q609" s="218"/>
      <c r="R609" s="218"/>
      <c r="T609" s="74"/>
      <c r="U609" s="74"/>
      <c r="V609" s="74"/>
    </row>
    <row r="610" spans="1:22">
      <c r="A610" s="102" t="s">
        <v>20</v>
      </c>
      <c r="B610" s="102" t="s">
        <v>211</v>
      </c>
      <c r="C610" s="103">
        <v>39943</v>
      </c>
      <c r="D610" s="103">
        <v>40034</v>
      </c>
      <c r="E610" s="102">
        <v>70126.54899999997</v>
      </c>
      <c r="F610" s="102">
        <v>55225.84</v>
      </c>
      <c r="G610" s="102">
        <v>45767.185000000005</v>
      </c>
      <c r="I610" s="102"/>
      <c r="J610" s="102">
        <f t="shared" si="11"/>
        <v>70126.54899999997</v>
      </c>
      <c r="L610" s="104">
        <v>3187.3299999999726</v>
      </c>
      <c r="M610" s="102">
        <v>2951.1</v>
      </c>
      <c r="N610" s="105">
        <v>2508.8900000000067</v>
      </c>
      <c r="O610" s="73"/>
      <c r="P610" s="225">
        <f>+E610-'[1]Km Base PBC '!AK14</f>
        <v>66751.393999999971</v>
      </c>
      <c r="Q610" s="225">
        <f>+F610-'[1]Km Base PBC '!AL14</f>
        <v>52656.054999999993</v>
      </c>
      <c r="R610" s="225">
        <f>+G610-'[1]Km Base PBC '!AM14</f>
        <v>43555.380000000005</v>
      </c>
      <c r="T610" s="220">
        <f t="shared" ref="T610:V611" si="13">+P610/E610</f>
        <v>0.95187051055371341</v>
      </c>
      <c r="U610" s="220">
        <f t="shared" si="13"/>
        <v>0.9534677064214867</v>
      </c>
      <c r="V610" s="220">
        <f t="shared" si="13"/>
        <v>0.95167268863051113</v>
      </c>
    </row>
    <row r="611" spans="1:22">
      <c r="A611" s="106" t="s">
        <v>21</v>
      </c>
      <c r="B611" s="106" t="s">
        <v>211</v>
      </c>
      <c r="C611" s="107">
        <v>39943</v>
      </c>
      <c r="D611" s="107">
        <v>39985</v>
      </c>
      <c r="E611" s="106">
        <v>71581.82699999999</v>
      </c>
      <c r="F611" s="106">
        <v>65613.022000000012</v>
      </c>
      <c r="G611" s="106">
        <v>62824.146999999997</v>
      </c>
      <c r="I611" s="106"/>
      <c r="J611" s="106">
        <f t="shared" si="11"/>
        <v>71581.82699999999</v>
      </c>
      <c r="L611" s="108">
        <v>2768.5799999999872</v>
      </c>
      <c r="M611" s="106">
        <v>2785.3200000000288</v>
      </c>
      <c r="N611" s="109">
        <v>2630.52</v>
      </c>
      <c r="O611" s="73"/>
      <c r="P611" s="226">
        <f>+E611-'[1]Km Base PBC '!AK15</f>
        <v>71271.526999999987</v>
      </c>
      <c r="Q611" s="226">
        <f>+F611-'[1]Km Base PBC '!AL15</f>
        <v>65613.022000000012</v>
      </c>
      <c r="R611" s="226">
        <f>+G611-'[1]Km Base PBC '!AM15</f>
        <v>62824.146999999997</v>
      </c>
      <c r="T611" s="220">
        <f t="shared" si="13"/>
        <v>0.99566510086421789</v>
      </c>
      <c r="U611" s="220">
        <f t="shared" si="13"/>
        <v>1</v>
      </c>
      <c r="V611" s="220">
        <f t="shared" si="13"/>
        <v>1</v>
      </c>
    </row>
    <row r="612" spans="1:22">
      <c r="A612" s="106" t="s">
        <v>21</v>
      </c>
      <c r="B612" s="106" t="s">
        <v>212</v>
      </c>
      <c r="C612" s="107">
        <v>39986</v>
      </c>
      <c r="D612" s="107">
        <v>40034</v>
      </c>
      <c r="E612" s="106">
        <v>70792.248000000036</v>
      </c>
      <c r="F612" s="106">
        <v>64747.00200000003</v>
      </c>
      <c r="G612" s="106">
        <v>62012.196999999993</v>
      </c>
      <c r="I612" s="106"/>
      <c r="J612" s="106">
        <f t="shared" si="11"/>
        <v>70792.248000000036</v>
      </c>
      <c r="L612" s="108">
        <v>2727.7700000000332</v>
      </c>
      <c r="M612" s="106">
        <v>2744.5100000000311</v>
      </c>
      <c r="N612" s="109">
        <v>2591.3200000000002</v>
      </c>
      <c r="O612" s="73"/>
      <c r="P612" s="218"/>
      <c r="Q612" s="218"/>
      <c r="R612" s="218"/>
      <c r="T612" s="74"/>
      <c r="U612" s="74"/>
      <c r="V612" s="74"/>
    </row>
    <row r="613" spans="1:22">
      <c r="A613" s="195" t="s">
        <v>28</v>
      </c>
      <c r="B613" s="195" t="s">
        <v>211</v>
      </c>
      <c r="C613" s="196">
        <v>39943</v>
      </c>
      <c r="D613" s="196">
        <v>39999</v>
      </c>
      <c r="E613" s="195">
        <v>45052.669595238098</v>
      </c>
      <c r="F613" s="195">
        <v>39941.172000000013</v>
      </c>
      <c r="G613" s="195">
        <v>36015.683000000012</v>
      </c>
      <c r="I613" s="195"/>
      <c r="J613" s="195">
        <f t="shared" si="11"/>
        <v>45052.669595238098</v>
      </c>
      <c r="L613" s="197">
        <v>1469.7680000000109</v>
      </c>
      <c r="M613" s="195">
        <v>1512.8980000000156</v>
      </c>
      <c r="N613" s="198">
        <v>1484.278000000013</v>
      </c>
      <c r="O613" s="73"/>
      <c r="P613" s="227">
        <f>+E613</f>
        <v>45052.669595238098</v>
      </c>
      <c r="Q613" s="227">
        <f>+F613</f>
        <v>39941.172000000013</v>
      </c>
      <c r="R613" s="227">
        <f>+G613</f>
        <v>36015.683000000012</v>
      </c>
      <c r="T613" s="215">
        <f>+P613/E613</f>
        <v>1</v>
      </c>
      <c r="U613" s="215">
        <f>+Q613/F613</f>
        <v>1</v>
      </c>
      <c r="V613" s="215">
        <f>+R613/G613</f>
        <v>1</v>
      </c>
    </row>
    <row r="614" spans="1:22">
      <c r="A614" s="195" t="s">
        <v>28</v>
      </c>
      <c r="B614" s="195" t="s">
        <v>212</v>
      </c>
      <c r="C614" s="196">
        <v>40000</v>
      </c>
      <c r="D614" s="196">
        <v>40034</v>
      </c>
      <c r="E614" s="195">
        <v>45711.640595238096</v>
      </c>
      <c r="F614" s="195">
        <v>41058.576999999997</v>
      </c>
      <c r="G614" s="195">
        <v>36596.057999999997</v>
      </c>
      <c r="I614" s="195"/>
      <c r="J614" s="195">
        <f t="shared" si="11"/>
        <v>45711.640595238096</v>
      </c>
      <c r="L614" s="197">
        <v>1476.6880000000019</v>
      </c>
      <c r="M614" s="195">
        <v>1520.1779999999999</v>
      </c>
      <c r="N614" s="198">
        <v>1463.3979999999938</v>
      </c>
      <c r="O614" s="73"/>
      <c r="P614" s="218"/>
      <c r="Q614" s="218"/>
      <c r="R614" s="218"/>
      <c r="T614" s="215"/>
      <c r="U614" s="215"/>
      <c r="V614" s="215"/>
    </row>
    <row r="615" spans="1:22">
      <c r="A615" s="110" t="s">
        <v>22</v>
      </c>
      <c r="B615" s="110" t="s">
        <v>211</v>
      </c>
      <c r="C615" s="111">
        <v>39943</v>
      </c>
      <c r="D615" s="111">
        <v>39999</v>
      </c>
      <c r="E615" s="110">
        <v>135595.24018999998</v>
      </c>
      <c r="F615" s="110">
        <v>101877.04437</v>
      </c>
      <c r="G615" s="110">
        <v>85709.60649000002</v>
      </c>
      <c r="I615" s="112">
        <v>109.10156285999997</v>
      </c>
      <c r="J615" s="110">
        <f t="shared" si="11"/>
        <v>135704.34175286</v>
      </c>
      <c r="L615" s="113">
        <v>4191.2669300000125</v>
      </c>
      <c r="M615" s="110">
        <v>4147.0094199999876</v>
      </c>
      <c r="N615" s="114">
        <v>3459.57564000001</v>
      </c>
      <c r="O615" s="73"/>
      <c r="P615" s="228">
        <f>+E615</f>
        <v>135595.24018999998</v>
      </c>
      <c r="Q615" s="228">
        <f>+F615</f>
        <v>101877.04437</v>
      </c>
      <c r="R615" s="228">
        <f>+G615</f>
        <v>85709.60649000002</v>
      </c>
      <c r="T615" s="215">
        <f>+P615/E615</f>
        <v>1</v>
      </c>
      <c r="U615" s="215">
        <f>+Q615/F615</f>
        <v>1</v>
      </c>
      <c r="V615" s="215">
        <f>+R615/G615</f>
        <v>1</v>
      </c>
    </row>
    <row r="616" spans="1:22">
      <c r="A616" s="110" t="s">
        <v>22</v>
      </c>
      <c r="B616" s="110" t="s">
        <v>212</v>
      </c>
      <c r="C616" s="111">
        <v>40000</v>
      </c>
      <c r="D616" s="111">
        <v>40034</v>
      </c>
      <c r="E616" s="110">
        <v>138054.24580999999</v>
      </c>
      <c r="F616" s="110">
        <v>103813.14099000001</v>
      </c>
      <c r="G616" s="110">
        <v>87473.395130000034</v>
      </c>
      <c r="I616" s="112">
        <v>70.411733399999989</v>
      </c>
      <c r="J616" s="110">
        <f t="shared" si="11"/>
        <v>138124.65754339998</v>
      </c>
      <c r="L616" s="113">
        <v>4455.0026700000162</v>
      </c>
      <c r="M616" s="110">
        <v>4147.0094200000021</v>
      </c>
      <c r="N616" s="114">
        <v>3519.9756400000188</v>
      </c>
      <c r="O616" s="73"/>
      <c r="P616" s="218"/>
      <c r="Q616" s="218"/>
      <c r="R616" s="218"/>
      <c r="T616" s="215"/>
      <c r="U616" s="215"/>
      <c r="V616" s="215"/>
    </row>
    <row r="617" spans="1:22">
      <c r="A617" s="117" t="s">
        <v>23</v>
      </c>
      <c r="B617" s="117" t="s">
        <v>211</v>
      </c>
      <c r="C617" s="118">
        <v>39943</v>
      </c>
      <c r="D617" s="118">
        <v>39976</v>
      </c>
      <c r="E617" s="117">
        <v>238239.75</v>
      </c>
      <c r="F617" s="117">
        <v>172826.51</v>
      </c>
      <c r="G617" s="117">
        <v>143195.07</v>
      </c>
      <c r="H617" s="168"/>
      <c r="I617" s="119">
        <v>71.832645714285718</v>
      </c>
      <c r="J617" s="117">
        <f t="shared" si="11"/>
        <v>238311.58264571428</v>
      </c>
      <c r="L617" s="120">
        <v>8293.2699999999895</v>
      </c>
      <c r="M617" s="117">
        <v>7895.53</v>
      </c>
      <c r="N617" s="121">
        <v>7436.37</v>
      </c>
      <c r="O617" s="73"/>
      <c r="P617" s="229">
        <f>+E617</f>
        <v>238239.75</v>
      </c>
      <c r="Q617" s="229">
        <f>+F617</f>
        <v>172826.51</v>
      </c>
      <c r="R617" s="229">
        <f>+G617</f>
        <v>143195.07</v>
      </c>
      <c r="T617" s="215">
        <f>+P617/E617</f>
        <v>1</v>
      </c>
      <c r="U617" s="215">
        <f>+Q617/F617</f>
        <v>1</v>
      </c>
      <c r="V617" s="215">
        <f>+R617/G617</f>
        <v>1</v>
      </c>
    </row>
    <row r="618" spans="1:22">
      <c r="A618" s="117" t="s">
        <v>23</v>
      </c>
      <c r="B618" s="117" t="s">
        <v>212</v>
      </c>
      <c r="C618" s="118">
        <v>39977</v>
      </c>
      <c r="D618" s="118">
        <v>40034</v>
      </c>
      <c r="E618" s="117">
        <v>238215.25</v>
      </c>
      <c r="F618" s="117">
        <v>172795.93</v>
      </c>
      <c r="G618" s="117">
        <v>143171.53</v>
      </c>
      <c r="H618" s="168"/>
      <c r="I618" s="119">
        <v>71.832645714285718</v>
      </c>
      <c r="J618" s="117">
        <f t="shared" si="11"/>
        <v>238287.08264571428</v>
      </c>
      <c r="L618" s="120">
        <v>8291.070000000007</v>
      </c>
      <c r="M618" s="117">
        <v>7893.3299999999872</v>
      </c>
      <c r="N618" s="121">
        <v>7434.1700000000128</v>
      </c>
      <c r="O618" s="73"/>
      <c r="P618" s="218"/>
      <c r="Q618" s="218"/>
      <c r="R618" s="218"/>
      <c r="T618" s="215"/>
      <c r="U618" s="215"/>
      <c r="V618" s="215"/>
    </row>
    <row r="619" spans="1:22">
      <c r="A619" s="200" t="s">
        <v>29</v>
      </c>
      <c r="B619" s="200" t="s">
        <v>211</v>
      </c>
      <c r="C619" s="201">
        <v>39943</v>
      </c>
      <c r="D619" s="201">
        <v>39999</v>
      </c>
      <c r="E619" s="200">
        <v>178225.92000000001</v>
      </c>
      <c r="F619" s="200">
        <v>104223.97</v>
      </c>
      <c r="G619" s="200">
        <v>83448.039999999994</v>
      </c>
      <c r="H619" s="168"/>
      <c r="I619" s="230"/>
      <c r="J619" s="200">
        <f t="shared" si="11"/>
        <v>178225.92000000001</v>
      </c>
      <c r="L619" s="202">
        <v>4147.88</v>
      </c>
      <c r="M619" s="200">
        <v>4039.8500000000058</v>
      </c>
      <c r="N619" s="203">
        <v>3273.23</v>
      </c>
      <c r="O619" s="231"/>
      <c r="P619" s="232">
        <f>+E619</f>
        <v>178225.92000000001</v>
      </c>
      <c r="Q619" s="232">
        <f>+F619</f>
        <v>104223.97</v>
      </c>
      <c r="R619" s="232">
        <f>+G619</f>
        <v>83448.039999999994</v>
      </c>
      <c r="T619" s="215">
        <f>+P619/E619</f>
        <v>1</v>
      </c>
      <c r="U619" s="215">
        <f>+Q619/F619</f>
        <v>1</v>
      </c>
      <c r="V619" s="215">
        <f>+R619/G619</f>
        <v>1</v>
      </c>
    </row>
    <row r="620" spans="1:22">
      <c r="A620" s="200" t="s">
        <v>29</v>
      </c>
      <c r="B620" s="200" t="s">
        <v>212</v>
      </c>
      <c r="C620" s="201">
        <v>40000</v>
      </c>
      <c r="D620" s="201">
        <v>40034</v>
      </c>
      <c r="E620" s="200">
        <v>178194.04</v>
      </c>
      <c r="F620" s="200">
        <v>104008.69</v>
      </c>
      <c r="G620" s="200">
        <v>83271.399999999994</v>
      </c>
      <c r="H620" s="168"/>
      <c r="I620" s="200"/>
      <c r="J620" s="200">
        <f t="shared" si="11"/>
        <v>178194.04</v>
      </c>
      <c r="L620" s="202">
        <v>4138.6800000000221</v>
      </c>
      <c r="M620" s="200">
        <v>4030.6500000000087</v>
      </c>
      <c r="N620" s="203">
        <v>3264.03</v>
      </c>
      <c r="O620" s="73"/>
      <c r="P620" s="218"/>
      <c r="Q620" s="218"/>
      <c r="R620" s="218"/>
      <c r="T620" s="215"/>
      <c r="U620" s="215"/>
      <c r="V620" s="215"/>
    </row>
    <row r="621" spans="1:22">
      <c r="A621" s="134" t="s">
        <v>25</v>
      </c>
      <c r="B621" s="134" t="s">
        <v>211</v>
      </c>
      <c r="C621" s="135">
        <v>39943</v>
      </c>
      <c r="D621" s="135">
        <v>39969</v>
      </c>
      <c r="E621" s="134">
        <v>205802.59</v>
      </c>
      <c r="F621" s="134">
        <v>155662.24</v>
      </c>
      <c r="G621" s="134">
        <v>123540.89</v>
      </c>
      <c r="H621" s="168"/>
      <c r="I621" s="136">
        <v>132.86660841688749</v>
      </c>
      <c r="J621" s="134">
        <f t="shared" si="11"/>
        <v>205935.45660841689</v>
      </c>
      <c r="L621" s="137">
        <v>8769.25</v>
      </c>
      <c r="M621" s="134">
        <v>7554.0499999999884</v>
      </c>
      <c r="N621" s="138">
        <v>8077.97</v>
      </c>
      <c r="O621" s="73"/>
      <c r="P621" s="233">
        <f>+E621</f>
        <v>205802.59</v>
      </c>
      <c r="Q621" s="233">
        <f>+F621</f>
        <v>155662.24</v>
      </c>
      <c r="R621" s="233">
        <f>+G621</f>
        <v>123540.89</v>
      </c>
      <c r="T621" s="215">
        <f>+P621/E621</f>
        <v>1</v>
      </c>
      <c r="U621" s="215">
        <f>+Q621/F621</f>
        <v>1</v>
      </c>
      <c r="V621" s="215">
        <f>+R621/G621</f>
        <v>1</v>
      </c>
    </row>
    <row r="622" spans="1:22">
      <c r="A622" s="134" t="s">
        <v>25</v>
      </c>
      <c r="B622" s="134" t="s">
        <v>212</v>
      </c>
      <c r="C622" s="135">
        <v>39970</v>
      </c>
      <c r="D622" s="135">
        <v>39999</v>
      </c>
      <c r="E622" s="134">
        <v>205630.34</v>
      </c>
      <c r="F622" s="134">
        <v>155662.24</v>
      </c>
      <c r="G622" s="134">
        <v>123540.89</v>
      </c>
      <c r="H622" s="168"/>
      <c r="I622" s="136">
        <v>132.86660841688749</v>
      </c>
      <c r="J622" s="134">
        <f t="shared" si="11"/>
        <v>205763.20660841689</v>
      </c>
      <c r="L622" s="137">
        <v>8769.25</v>
      </c>
      <c r="M622" s="134">
        <v>7554.0499999999884</v>
      </c>
      <c r="N622" s="138">
        <v>8077.97</v>
      </c>
      <c r="O622" s="73"/>
      <c r="P622" s="218"/>
      <c r="Q622" s="218"/>
      <c r="R622" s="218"/>
      <c r="T622" s="215"/>
      <c r="U622" s="215"/>
      <c r="V622" s="215"/>
    </row>
    <row r="623" spans="1:22">
      <c r="A623" s="134" t="s">
        <v>25</v>
      </c>
      <c r="B623" s="134" t="s">
        <v>213</v>
      </c>
      <c r="C623" s="135">
        <v>40000</v>
      </c>
      <c r="D623" s="135">
        <v>40034</v>
      </c>
      <c r="E623" s="134">
        <v>202253.85</v>
      </c>
      <c r="F623" s="134">
        <v>156570.06</v>
      </c>
      <c r="G623" s="134">
        <v>124427.11</v>
      </c>
      <c r="H623" s="168"/>
      <c r="I623" s="136">
        <v>132.86660841688749</v>
      </c>
      <c r="J623" s="134">
        <f t="shared" si="11"/>
        <v>202386.7166084169</v>
      </c>
      <c r="L623" s="137">
        <v>8847.4500000000116</v>
      </c>
      <c r="M623" s="134">
        <v>7626.179999999993</v>
      </c>
      <c r="N623" s="138">
        <v>8150.1000000000058</v>
      </c>
      <c r="O623" s="73"/>
      <c r="P623" s="218"/>
      <c r="Q623" s="218"/>
      <c r="R623" s="218"/>
      <c r="T623" s="215"/>
      <c r="U623" s="215"/>
      <c r="V623" s="215"/>
    </row>
    <row r="624" spans="1:22">
      <c r="A624" s="142" t="s">
        <v>26</v>
      </c>
      <c r="B624" s="142" t="s">
        <v>211</v>
      </c>
      <c r="C624" s="143">
        <v>39943</v>
      </c>
      <c r="D624" s="143">
        <v>39999</v>
      </c>
      <c r="E624" s="142">
        <v>127964.89600000001</v>
      </c>
      <c r="F624" s="142">
        <v>104535.269</v>
      </c>
      <c r="G624" s="142">
        <v>84028.032000000007</v>
      </c>
      <c r="I624" s="142"/>
      <c r="J624" s="142">
        <f t="shared" si="11"/>
        <v>127964.89600000001</v>
      </c>
      <c r="L624" s="204">
        <v>4532.2610000000277</v>
      </c>
      <c r="M624" s="142">
        <v>3640.9939999999769</v>
      </c>
      <c r="N624" s="205">
        <v>2863.5109999999986</v>
      </c>
      <c r="O624" s="73"/>
      <c r="P624" s="234">
        <f>+E624-'[1]Km Base PBC '!AK16</f>
        <v>119654.80100000001</v>
      </c>
      <c r="Q624" s="234">
        <f>+F624-'[1]Km Base PBC '!AL16</f>
        <v>97367.259000000005</v>
      </c>
      <c r="R624" s="234">
        <f>+G624-'[1]Km Base PBC '!AM16</f>
        <v>78409.862000000008</v>
      </c>
      <c r="T624" s="220">
        <f>+P624/E624</f>
        <v>0.9350595729003679</v>
      </c>
      <c r="U624" s="220">
        <f>+Q624/F624</f>
        <v>0.9314297454957523</v>
      </c>
      <c r="V624" s="220">
        <f>+R624/G624</f>
        <v>0.93313933616819689</v>
      </c>
    </row>
    <row r="625" spans="1:40">
      <c r="A625" s="142" t="s">
        <v>26</v>
      </c>
      <c r="B625" s="142" t="s">
        <v>212</v>
      </c>
      <c r="C625" s="143">
        <v>40000</v>
      </c>
      <c r="D625" s="143">
        <v>40034</v>
      </c>
      <c r="E625" s="142">
        <v>135559.27899999998</v>
      </c>
      <c r="F625" s="142">
        <v>109083.05799999999</v>
      </c>
      <c r="G625" s="142">
        <v>87498.777000000002</v>
      </c>
      <c r="I625" s="142"/>
      <c r="J625" s="142">
        <f t="shared" si="11"/>
        <v>135559.27899999998</v>
      </c>
      <c r="L625" s="204">
        <v>4824.0229999999865</v>
      </c>
      <c r="M625" s="142">
        <v>3851.0789999999688</v>
      </c>
      <c r="N625" s="205">
        <v>3047.8249999999971</v>
      </c>
      <c r="O625" s="73"/>
      <c r="P625" s="218"/>
      <c r="Q625" s="218"/>
      <c r="R625" s="218"/>
      <c r="T625" s="74"/>
      <c r="U625" s="74"/>
      <c r="V625" s="74"/>
    </row>
    <row r="626" spans="1:40">
      <c r="A626" s="160"/>
      <c r="B626" s="58"/>
      <c r="C626" s="58"/>
      <c r="D626" s="58"/>
      <c r="E626" s="58"/>
      <c r="F626" s="58"/>
      <c r="G626" s="58"/>
      <c r="L626" s="189"/>
      <c r="M626" s="59"/>
      <c r="N626" s="190"/>
      <c r="O626" s="60"/>
    </row>
    <row r="627" spans="1:40">
      <c r="A627" s="160" t="s">
        <v>214</v>
      </c>
      <c r="B627" s="43"/>
      <c r="C627" s="43"/>
      <c r="D627" s="43"/>
      <c r="E627" s="43"/>
      <c r="F627" s="43"/>
      <c r="G627" s="43"/>
      <c r="H627" s="43"/>
      <c r="L627" s="235"/>
      <c r="M627" s="236"/>
      <c r="N627" s="237"/>
      <c r="O627" s="35"/>
      <c r="P627" s="35"/>
      <c r="Q627" s="35"/>
      <c r="R627" s="35"/>
      <c r="S627" s="35"/>
      <c r="T627" s="35"/>
      <c r="U627" s="35"/>
      <c r="V627" s="35"/>
      <c r="X627" s="35"/>
      <c r="AB627" s="44"/>
      <c r="AC627" s="45"/>
      <c r="AD627" s="45"/>
      <c r="AE627" s="44"/>
      <c r="AF627" s="53"/>
      <c r="AG627" s="47"/>
      <c r="AH627" s="47"/>
      <c r="AI627" s="47"/>
      <c r="AJ627" s="35"/>
      <c r="AK627" s="47"/>
      <c r="AL627" s="45"/>
      <c r="AM627" s="48"/>
      <c r="AN627" s="48"/>
    </row>
    <row r="628" spans="1:40" ht="25.5" customHeight="1">
      <c r="A628" s="238" t="s">
        <v>2</v>
      </c>
      <c r="B628" s="238" t="s">
        <v>37</v>
      </c>
      <c r="C628" s="238" t="s">
        <v>38</v>
      </c>
      <c r="D628" s="238" t="s">
        <v>39</v>
      </c>
      <c r="E628" s="239" t="s">
        <v>40</v>
      </c>
      <c r="F628" s="239" t="s">
        <v>41</v>
      </c>
      <c r="G628" s="239" t="s">
        <v>42</v>
      </c>
      <c r="I628" s="62" t="s">
        <v>106</v>
      </c>
      <c r="J628" s="62" t="s">
        <v>107</v>
      </c>
      <c r="L628" s="209" t="s">
        <v>108</v>
      </c>
      <c r="M628" s="62" t="s">
        <v>109</v>
      </c>
      <c r="N628" s="210" t="s">
        <v>110</v>
      </c>
      <c r="O628" s="32"/>
      <c r="P628" s="46"/>
      <c r="Q628" s="46"/>
      <c r="R628" s="46"/>
    </row>
    <row r="629" spans="1:40">
      <c r="A629" s="66" t="s">
        <v>14</v>
      </c>
      <c r="B629" s="66" t="s">
        <v>215</v>
      </c>
      <c r="C629" s="67">
        <v>39854</v>
      </c>
      <c r="D629" s="67">
        <v>39866</v>
      </c>
      <c r="E629" s="66">
        <v>59741.374000000003</v>
      </c>
      <c r="F629" s="66">
        <v>46192.406999999977</v>
      </c>
      <c r="G629" s="66">
        <v>35032.424999999988</v>
      </c>
      <c r="I629" s="69"/>
      <c r="J629" s="66">
        <f>+E629+I629</f>
        <v>59741.374000000003</v>
      </c>
      <c r="L629" s="76">
        <v>576.26000000002387</v>
      </c>
      <c r="M629" s="77">
        <v>678.96999999999389</v>
      </c>
      <c r="N629" s="78">
        <v>761.27999999999884</v>
      </c>
      <c r="O629" s="73"/>
      <c r="P629" s="240"/>
      <c r="Q629" s="240"/>
      <c r="R629" s="46"/>
    </row>
    <row r="630" spans="1:40">
      <c r="A630" s="66" t="s">
        <v>14</v>
      </c>
      <c r="B630" s="66" t="s">
        <v>216</v>
      </c>
      <c r="C630" s="67">
        <v>39867</v>
      </c>
      <c r="D630" s="67">
        <v>39880</v>
      </c>
      <c r="E630" s="66">
        <v>66162.365999999995</v>
      </c>
      <c r="F630" s="66">
        <v>50643.3</v>
      </c>
      <c r="G630" s="66">
        <v>37108.61</v>
      </c>
      <c r="I630" s="69"/>
      <c r="J630" s="66">
        <f>+E630+I630</f>
        <v>66162.365999999995</v>
      </c>
      <c r="L630" s="216">
        <v>576.26000000000931</v>
      </c>
      <c r="M630" s="66">
        <v>678.97000000000116</v>
      </c>
      <c r="N630" s="217">
        <v>761.27999999999884</v>
      </c>
      <c r="O630" s="73"/>
      <c r="P630" s="240"/>
      <c r="Q630" s="240"/>
      <c r="R630" s="46"/>
    </row>
    <row r="631" spans="1:40">
      <c r="A631" s="66" t="s">
        <v>14</v>
      </c>
      <c r="B631" s="66" t="s">
        <v>217</v>
      </c>
      <c r="C631" s="67">
        <v>39881</v>
      </c>
      <c r="D631" s="67">
        <v>39942</v>
      </c>
      <c r="E631" s="66">
        <v>66363.161000000007</v>
      </c>
      <c r="F631" s="66">
        <v>50601.092499999999</v>
      </c>
      <c r="G631" s="66">
        <v>37076.69</v>
      </c>
      <c r="I631" s="69">
        <v>88.580895833333329</v>
      </c>
      <c r="J631" s="66">
        <f t="shared" ref="J631:J667" si="14">+E631+I631</f>
        <v>66451.741895833344</v>
      </c>
      <c r="L631" s="216">
        <v>576.56000000001222</v>
      </c>
      <c r="M631" s="66">
        <v>679.36999999999534</v>
      </c>
      <c r="N631" s="217">
        <v>761.68</v>
      </c>
      <c r="O631" s="73"/>
      <c r="P631" s="240"/>
      <c r="Q631" s="240"/>
      <c r="R631" s="46"/>
    </row>
    <row r="632" spans="1:40">
      <c r="A632" s="79" t="s">
        <v>15</v>
      </c>
      <c r="B632" s="79" t="s">
        <v>215</v>
      </c>
      <c r="C632" s="80">
        <v>39854</v>
      </c>
      <c r="D632" s="80">
        <v>39866</v>
      </c>
      <c r="E632" s="79">
        <v>47580.15</v>
      </c>
      <c r="F632" s="79">
        <v>43578.15</v>
      </c>
      <c r="G632" s="79">
        <v>41859.484999999993</v>
      </c>
      <c r="I632" s="241"/>
      <c r="J632" s="79">
        <f t="shared" si="14"/>
        <v>47580.15</v>
      </c>
      <c r="L632" s="81">
        <v>1972.48</v>
      </c>
      <c r="M632" s="79">
        <v>1972.48</v>
      </c>
      <c r="N632" s="82">
        <v>1972.48</v>
      </c>
      <c r="O632" s="73"/>
      <c r="P632" s="240"/>
      <c r="Q632" s="240"/>
      <c r="R632" s="46"/>
    </row>
    <row r="633" spans="1:40">
      <c r="A633" s="79" t="s">
        <v>15</v>
      </c>
      <c r="B633" s="79" t="s">
        <v>216</v>
      </c>
      <c r="C633" s="80">
        <v>39867</v>
      </c>
      <c r="D633" s="80">
        <v>39942</v>
      </c>
      <c r="E633" s="79">
        <v>47358.405000000006</v>
      </c>
      <c r="F633" s="79">
        <v>43925.842500000006</v>
      </c>
      <c r="G633" s="79">
        <v>41240.15</v>
      </c>
      <c r="I633" s="241"/>
      <c r="J633" s="79">
        <f t="shared" si="14"/>
        <v>47358.405000000006</v>
      </c>
      <c r="L633" s="81">
        <v>1848.7800000000061</v>
      </c>
      <c r="M633" s="79">
        <v>1848.7800000000134</v>
      </c>
      <c r="N633" s="82">
        <v>1848.78</v>
      </c>
      <c r="O633" s="73"/>
      <c r="P633" s="240"/>
      <c r="Q633" s="240"/>
      <c r="R633" s="46"/>
    </row>
    <row r="634" spans="1:40">
      <c r="A634" s="83" t="s">
        <v>16</v>
      </c>
      <c r="B634" s="83" t="s">
        <v>215</v>
      </c>
      <c r="C634" s="84">
        <v>39854</v>
      </c>
      <c r="D634" s="84">
        <v>39866</v>
      </c>
      <c r="E634" s="83">
        <v>43369.114999999983</v>
      </c>
      <c r="F634" s="83">
        <v>40891.129999999997</v>
      </c>
      <c r="G634" s="83">
        <v>38899.985000000015</v>
      </c>
      <c r="I634" s="85"/>
      <c r="J634" s="83">
        <f t="shared" si="14"/>
        <v>43369.114999999983</v>
      </c>
      <c r="L634" s="86">
        <v>1638.5899999999747</v>
      </c>
      <c r="M634" s="83">
        <v>1638.59</v>
      </c>
      <c r="N634" s="87">
        <v>1638.5900000000183</v>
      </c>
      <c r="O634" s="73"/>
      <c r="P634" s="240"/>
      <c r="Q634" s="240"/>
      <c r="R634" s="46"/>
    </row>
    <row r="635" spans="1:40">
      <c r="A635" s="83" t="s">
        <v>16</v>
      </c>
      <c r="B635" s="83" t="s">
        <v>216</v>
      </c>
      <c r="C635" s="84">
        <v>39867</v>
      </c>
      <c r="D635" s="84">
        <v>39880</v>
      </c>
      <c r="E635" s="83">
        <v>48020.27</v>
      </c>
      <c r="F635" s="83">
        <v>42808.497500000005</v>
      </c>
      <c r="G635" s="83">
        <v>39650.575000000004</v>
      </c>
      <c r="I635" s="85"/>
      <c r="J635" s="83">
        <f t="shared" si="14"/>
        <v>48020.27</v>
      </c>
      <c r="L635" s="86">
        <v>1638.59</v>
      </c>
      <c r="M635" s="83">
        <v>1638.59</v>
      </c>
      <c r="N635" s="87">
        <v>1638.5900000000183</v>
      </c>
      <c r="O635" s="73"/>
      <c r="P635" s="240"/>
      <c r="Q635" s="240"/>
      <c r="R635" s="46"/>
    </row>
    <row r="636" spans="1:40">
      <c r="A636" s="83" t="s">
        <v>16</v>
      </c>
      <c r="B636" s="83" t="s">
        <v>217</v>
      </c>
      <c r="C636" s="84">
        <v>39881</v>
      </c>
      <c r="D636" s="84">
        <v>39942</v>
      </c>
      <c r="E636" s="83">
        <v>48146.49</v>
      </c>
      <c r="F636" s="83">
        <v>42808.497500000005</v>
      </c>
      <c r="G636" s="83">
        <v>39650.575000000004</v>
      </c>
      <c r="I636" s="85">
        <v>4.391715416666667</v>
      </c>
      <c r="J636" s="83">
        <f t="shared" si="14"/>
        <v>48150.881715416668</v>
      </c>
      <c r="L636" s="86">
        <v>1638.59</v>
      </c>
      <c r="M636" s="83">
        <v>1638.59</v>
      </c>
      <c r="N636" s="87">
        <v>1638.5900000000183</v>
      </c>
      <c r="O636" s="73"/>
      <c r="P636" s="240"/>
      <c r="Q636" s="240"/>
      <c r="R636" s="46"/>
    </row>
    <row r="637" spans="1:40">
      <c r="A637" s="88" t="s">
        <v>17</v>
      </c>
      <c r="B637" s="88" t="s">
        <v>215</v>
      </c>
      <c r="C637" s="89">
        <v>39854</v>
      </c>
      <c r="D637" s="89">
        <v>39866</v>
      </c>
      <c r="E637" s="88">
        <v>73071.282999999996</v>
      </c>
      <c r="F637" s="88">
        <v>63284.489000000009</v>
      </c>
      <c r="G637" s="88">
        <v>52830.605999999978</v>
      </c>
      <c r="I637" s="242"/>
      <c r="J637" s="88">
        <f t="shared" si="14"/>
        <v>73071.282999999996</v>
      </c>
      <c r="L637" s="90">
        <v>2227.803111111105</v>
      </c>
      <c r="M637" s="88">
        <v>2660.6160000000091</v>
      </c>
      <c r="N637" s="91">
        <v>1852.4399999999878</v>
      </c>
      <c r="O637" s="73"/>
      <c r="P637" s="240"/>
      <c r="Q637" s="240"/>
      <c r="R637" s="46"/>
    </row>
    <row r="638" spans="1:40">
      <c r="A638" s="88" t="s">
        <v>17</v>
      </c>
      <c r="B638" s="88" t="s">
        <v>216</v>
      </c>
      <c r="C638" s="89">
        <v>39867</v>
      </c>
      <c r="D638" s="89">
        <v>39915</v>
      </c>
      <c r="E638" s="88">
        <v>80329.279999999999</v>
      </c>
      <c r="F638" s="88">
        <v>73476.62</v>
      </c>
      <c r="G638" s="88">
        <v>58691.447999999975</v>
      </c>
      <c r="I638" s="242"/>
      <c r="J638" s="88">
        <f t="shared" si="14"/>
        <v>80329.279999999999</v>
      </c>
      <c r="L638" s="90">
        <v>2406.2351111111057</v>
      </c>
      <c r="M638" s="88">
        <v>2778.0160000000033</v>
      </c>
      <c r="N638" s="91">
        <v>1975.95999999997</v>
      </c>
      <c r="O638" s="73"/>
      <c r="P638" s="240"/>
      <c r="Q638" s="240"/>
      <c r="R638" s="46"/>
    </row>
    <row r="639" spans="1:40">
      <c r="A639" s="88" t="s">
        <v>17</v>
      </c>
      <c r="B639" s="88" t="s">
        <v>217</v>
      </c>
      <c r="C639" s="89">
        <v>39916</v>
      </c>
      <c r="D639" s="89">
        <v>39942</v>
      </c>
      <c r="E639" s="88">
        <v>79773.154999999984</v>
      </c>
      <c r="F639" s="88">
        <v>72928.639999999999</v>
      </c>
      <c r="G639" s="88">
        <v>58306.108999999975</v>
      </c>
      <c r="I639" s="242"/>
      <c r="J639" s="88">
        <f t="shared" si="14"/>
        <v>79773.154999999984</v>
      </c>
      <c r="L639" s="90">
        <v>2383.7071111110708</v>
      </c>
      <c r="M639" s="88">
        <v>2750.1760000000068</v>
      </c>
      <c r="N639" s="91">
        <v>1953.4319999999789</v>
      </c>
      <c r="O639" s="73"/>
      <c r="P639" s="240"/>
      <c r="Q639" s="240"/>
      <c r="R639" s="46"/>
    </row>
    <row r="640" spans="1:40">
      <c r="A640" s="93" t="s">
        <v>18</v>
      </c>
      <c r="B640" s="93" t="s">
        <v>215</v>
      </c>
      <c r="C640" s="94">
        <v>39854</v>
      </c>
      <c r="D640" s="94">
        <v>39856</v>
      </c>
      <c r="E640" s="93">
        <v>61533.034999999989</v>
      </c>
      <c r="F640" s="93">
        <v>54550.505000000005</v>
      </c>
      <c r="G640" s="93">
        <v>47492.52</v>
      </c>
      <c r="I640" s="222"/>
      <c r="J640" s="93">
        <f t="shared" si="14"/>
        <v>61533.034999999989</v>
      </c>
      <c r="L640" s="95">
        <v>2229.5699999999924</v>
      </c>
      <c r="M640" s="93">
        <v>2229.6700000000055</v>
      </c>
      <c r="N640" s="96">
        <v>1882.07</v>
      </c>
      <c r="O640" s="73"/>
      <c r="P640" s="240"/>
      <c r="Q640" s="240"/>
      <c r="R640" s="46"/>
    </row>
    <row r="641" spans="1:18">
      <c r="A641" s="93" t="s">
        <v>18</v>
      </c>
      <c r="B641" s="93" t="s">
        <v>218</v>
      </c>
      <c r="C641" s="94">
        <v>39857</v>
      </c>
      <c r="D641" s="94">
        <v>39866</v>
      </c>
      <c r="E641" s="93">
        <v>61500.95</v>
      </c>
      <c r="F641" s="93">
        <v>54516.87</v>
      </c>
      <c r="G641" s="93">
        <v>47461.055</v>
      </c>
      <c r="I641" s="222">
        <v>49.147118644067795</v>
      </c>
      <c r="J641" s="93">
        <f t="shared" si="14"/>
        <v>61550.097118644066</v>
      </c>
      <c r="L641" s="95">
        <v>2229.2599999999948</v>
      </c>
      <c r="M641" s="93">
        <v>2229.36</v>
      </c>
      <c r="N641" s="96">
        <v>1881.76</v>
      </c>
      <c r="O641" s="73"/>
      <c r="P641" s="240"/>
      <c r="Q641" s="240"/>
      <c r="R641" s="46"/>
    </row>
    <row r="642" spans="1:18">
      <c r="A642" s="93" t="s">
        <v>18</v>
      </c>
      <c r="B642" s="93" t="s">
        <v>216</v>
      </c>
      <c r="C642" s="94">
        <v>39867</v>
      </c>
      <c r="D642" s="94">
        <v>39933</v>
      </c>
      <c r="E642" s="93">
        <v>63811.66</v>
      </c>
      <c r="F642" s="93">
        <v>55945.834999999999</v>
      </c>
      <c r="G642" s="93">
        <v>48187.845000000001</v>
      </c>
      <c r="I642" s="222">
        <v>49.147118644067795</v>
      </c>
      <c r="J642" s="93">
        <f t="shared" si="14"/>
        <v>63860.807118644072</v>
      </c>
      <c r="L642" s="95">
        <v>2229.36</v>
      </c>
      <c r="M642" s="93">
        <v>2229.36</v>
      </c>
      <c r="N642" s="96">
        <v>1881.7599999999948</v>
      </c>
      <c r="O642" s="73"/>
      <c r="P642" s="240"/>
      <c r="Q642" s="240"/>
      <c r="R642" s="46"/>
    </row>
    <row r="643" spans="1:18">
      <c r="A643" s="42" t="s">
        <v>19</v>
      </c>
      <c r="B643" s="42" t="s">
        <v>215</v>
      </c>
      <c r="C643" s="99">
        <v>39854</v>
      </c>
      <c r="D643" s="99">
        <v>39866</v>
      </c>
      <c r="E643" s="42">
        <v>82081.968602499997</v>
      </c>
      <c r="F643" s="42">
        <v>68868.127739999982</v>
      </c>
      <c r="G643" s="42">
        <v>56220.21875</v>
      </c>
      <c r="I643" s="243"/>
      <c r="J643" s="42">
        <f t="shared" si="14"/>
        <v>82081.968602499997</v>
      </c>
      <c r="L643" s="100">
        <v>3533.0217399999965</v>
      </c>
      <c r="M643" s="42">
        <v>3462.5153849999842</v>
      </c>
      <c r="N643" s="101">
        <v>2975.1679599999989</v>
      </c>
      <c r="O643" s="73"/>
      <c r="P643" s="240"/>
      <c r="Q643" s="240"/>
      <c r="R643" s="46"/>
    </row>
    <row r="644" spans="1:18">
      <c r="A644" s="42" t="s">
        <v>19</v>
      </c>
      <c r="B644" s="42" t="s">
        <v>216</v>
      </c>
      <c r="C644" s="99">
        <v>39867</v>
      </c>
      <c r="D644" s="99">
        <v>39889</v>
      </c>
      <c r="E644" s="42">
        <v>96187.5</v>
      </c>
      <c r="F644" s="42">
        <v>80234.424999999988</v>
      </c>
      <c r="G644" s="42">
        <v>65261.82499999999</v>
      </c>
      <c r="I644" s="243"/>
      <c r="J644" s="42">
        <f t="shared" si="14"/>
        <v>96187.5</v>
      </c>
      <c r="L644" s="100">
        <v>3853.22</v>
      </c>
      <c r="M644" s="42">
        <v>3715.7599999999802</v>
      </c>
      <c r="N644" s="101">
        <v>2985.8999999999942</v>
      </c>
      <c r="O644" s="73"/>
      <c r="P644" s="240"/>
      <c r="Q644" s="240"/>
      <c r="R644" s="46"/>
    </row>
    <row r="645" spans="1:18">
      <c r="A645" s="42" t="s">
        <v>19</v>
      </c>
      <c r="B645" s="42" t="s">
        <v>217</v>
      </c>
      <c r="C645" s="99">
        <v>39890</v>
      </c>
      <c r="D645" s="99">
        <v>39942</v>
      </c>
      <c r="E645" s="42">
        <v>94480.680500000017</v>
      </c>
      <c r="F645" s="42">
        <v>80472.801999999996</v>
      </c>
      <c r="G645" s="42">
        <v>65434.351999999992</v>
      </c>
      <c r="I645" s="243"/>
      <c r="J645" s="42">
        <f t="shared" si="14"/>
        <v>94480.680500000017</v>
      </c>
      <c r="L645" s="100">
        <v>3857.1710000000166</v>
      </c>
      <c r="M645" s="42">
        <v>3719.7109999999957</v>
      </c>
      <c r="N645" s="101">
        <v>2988.5339999999924</v>
      </c>
      <c r="O645" s="73"/>
      <c r="P645" s="240"/>
      <c r="Q645" s="240"/>
      <c r="R645" s="46"/>
    </row>
    <row r="646" spans="1:18">
      <c r="A646" s="102" t="s">
        <v>20</v>
      </c>
      <c r="B646" s="102" t="s">
        <v>215</v>
      </c>
      <c r="C646" s="103">
        <v>39854</v>
      </c>
      <c r="D646" s="103">
        <v>39866</v>
      </c>
      <c r="E646" s="102">
        <v>66276.282499999987</v>
      </c>
      <c r="F646" s="102">
        <v>54495.424999999988</v>
      </c>
      <c r="G646" s="102">
        <v>43771.14</v>
      </c>
      <c r="I646" s="244"/>
      <c r="J646" s="102">
        <f t="shared" si="14"/>
        <v>66276.282499999987</v>
      </c>
      <c r="L646" s="104">
        <v>3146.3349999999846</v>
      </c>
      <c r="M646" s="102">
        <v>2928.7699999999895</v>
      </c>
      <c r="N646" s="105">
        <v>2350.544999999991</v>
      </c>
      <c r="O646" s="73"/>
      <c r="P646" s="240"/>
      <c r="Q646" s="240"/>
      <c r="R646" s="46"/>
    </row>
    <row r="647" spans="1:18">
      <c r="A647" s="102" t="s">
        <v>20</v>
      </c>
      <c r="B647" s="102" t="s">
        <v>216</v>
      </c>
      <c r="C647" s="103">
        <v>39867</v>
      </c>
      <c r="D647" s="103">
        <v>39889</v>
      </c>
      <c r="E647" s="102">
        <v>70097.925000000017</v>
      </c>
      <c r="F647" s="102">
        <v>55225.84</v>
      </c>
      <c r="G647" s="102">
        <v>45767.18499999999</v>
      </c>
      <c r="I647" s="244"/>
      <c r="J647" s="102">
        <f t="shared" si="14"/>
        <v>70097.925000000017</v>
      </c>
      <c r="L647" s="104">
        <v>3207.8800000000338</v>
      </c>
      <c r="M647" s="102">
        <v>2951.1</v>
      </c>
      <c r="N647" s="105">
        <v>2508.8899999999776</v>
      </c>
      <c r="O647" s="73"/>
      <c r="P647" s="240"/>
      <c r="Q647" s="240"/>
      <c r="R647" s="46"/>
    </row>
    <row r="648" spans="1:18">
      <c r="A648" s="102" t="s">
        <v>20</v>
      </c>
      <c r="B648" s="102" t="s">
        <v>217</v>
      </c>
      <c r="C648" s="103">
        <v>39890</v>
      </c>
      <c r="D648" s="103">
        <v>39942</v>
      </c>
      <c r="E648" s="102">
        <v>70166.465000000011</v>
      </c>
      <c r="F648" s="102">
        <v>55225.84</v>
      </c>
      <c r="G648" s="102">
        <v>45767.18499999999</v>
      </c>
      <c r="I648" s="244"/>
      <c r="J648" s="102">
        <f t="shared" si="14"/>
        <v>70166.465000000011</v>
      </c>
      <c r="L648" s="104">
        <v>3207.8800000000338</v>
      </c>
      <c r="M648" s="102">
        <v>2951.1</v>
      </c>
      <c r="N648" s="105">
        <v>2508.8899999999776</v>
      </c>
      <c r="O648" s="73"/>
      <c r="P648" s="240"/>
      <c r="Q648" s="240"/>
      <c r="R648" s="46"/>
    </row>
    <row r="649" spans="1:18">
      <c r="A649" s="106" t="s">
        <v>21</v>
      </c>
      <c r="B649" s="106" t="s">
        <v>215</v>
      </c>
      <c r="C649" s="107">
        <v>39854</v>
      </c>
      <c r="D649" s="107">
        <v>39866</v>
      </c>
      <c r="E649" s="106">
        <v>65257.465000000011</v>
      </c>
      <c r="F649" s="106">
        <v>62705.17</v>
      </c>
      <c r="G649" s="106">
        <v>60983.094999999994</v>
      </c>
      <c r="I649" s="150"/>
      <c r="J649" s="106">
        <f t="shared" si="14"/>
        <v>65257.465000000011</v>
      </c>
      <c r="L649" s="108">
        <v>2862.070000000007</v>
      </c>
      <c r="M649" s="106">
        <v>3311.2</v>
      </c>
      <c r="N649" s="109">
        <v>2788.099999999984</v>
      </c>
      <c r="O649" s="73"/>
      <c r="P649" s="240"/>
      <c r="Q649" s="240"/>
      <c r="R649" s="46"/>
    </row>
    <row r="650" spans="1:18">
      <c r="A650" s="106" t="s">
        <v>21</v>
      </c>
      <c r="B650" s="106" t="s">
        <v>216</v>
      </c>
      <c r="C650" s="107">
        <v>39867</v>
      </c>
      <c r="D650" s="107">
        <v>39942</v>
      </c>
      <c r="E650" s="106">
        <v>71557.77</v>
      </c>
      <c r="F650" s="106">
        <v>65480.914999999994</v>
      </c>
      <c r="G650" s="106">
        <v>62815.204999999987</v>
      </c>
      <c r="I650" s="150"/>
      <c r="J650" s="106">
        <f t="shared" si="14"/>
        <v>71557.77</v>
      </c>
      <c r="L650" s="108">
        <v>2884.8</v>
      </c>
      <c r="M650" s="106">
        <v>2785.6200000000099</v>
      </c>
      <c r="N650" s="109">
        <v>2630.8199999999852</v>
      </c>
      <c r="O650" s="73"/>
      <c r="P650" s="240"/>
      <c r="Q650" s="240"/>
      <c r="R650" s="46"/>
    </row>
    <row r="651" spans="1:18">
      <c r="A651" s="195" t="s">
        <v>28</v>
      </c>
      <c r="B651" s="195" t="s">
        <v>215</v>
      </c>
      <c r="C651" s="196">
        <v>39854</v>
      </c>
      <c r="D651" s="196">
        <v>39866</v>
      </c>
      <c r="E651" s="195">
        <v>41232.375</v>
      </c>
      <c r="F651" s="195">
        <v>37194.237999999998</v>
      </c>
      <c r="G651" s="195">
        <v>33609.974000000009</v>
      </c>
      <c r="I651" s="245"/>
      <c r="J651" s="195">
        <f t="shared" si="14"/>
        <v>41232.375</v>
      </c>
      <c r="L651" s="197">
        <v>1468.48</v>
      </c>
      <c r="M651" s="195">
        <v>1511.61</v>
      </c>
      <c r="N651" s="198">
        <v>1482.9900000000052</v>
      </c>
      <c r="O651" s="73"/>
      <c r="P651" s="240"/>
      <c r="Q651" s="240"/>
      <c r="R651" s="46"/>
    </row>
    <row r="652" spans="1:18">
      <c r="A652" s="195" t="s">
        <v>28</v>
      </c>
      <c r="B652" s="195" t="s">
        <v>216</v>
      </c>
      <c r="C652" s="196">
        <v>39867</v>
      </c>
      <c r="D652" s="196">
        <v>39942</v>
      </c>
      <c r="E652" s="195">
        <v>45201.70616666667</v>
      </c>
      <c r="F652" s="195">
        <v>39908.65</v>
      </c>
      <c r="G652" s="195">
        <v>36040.83</v>
      </c>
      <c r="I652" s="245"/>
      <c r="J652" s="195">
        <f t="shared" si="14"/>
        <v>45201.70616666667</v>
      </c>
      <c r="L652" s="197">
        <v>1468.4800000000105</v>
      </c>
      <c r="M652" s="195">
        <v>1511.61</v>
      </c>
      <c r="N652" s="198">
        <v>1482.9900000000052</v>
      </c>
      <c r="O652" s="73"/>
      <c r="P652" s="240"/>
      <c r="Q652" s="240"/>
      <c r="R652" s="46"/>
    </row>
    <row r="653" spans="1:18">
      <c r="A653" s="110" t="s">
        <v>22</v>
      </c>
      <c r="B653" s="110" t="s">
        <v>215</v>
      </c>
      <c r="C653" s="111">
        <v>39854</v>
      </c>
      <c r="D653" s="111">
        <v>39866</v>
      </c>
      <c r="E653" s="110">
        <v>114416.60388999998</v>
      </c>
      <c r="F653" s="110">
        <v>89487.147360000003</v>
      </c>
      <c r="G653" s="110">
        <v>76684.989159999997</v>
      </c>
      <c r="I653" s="112"/>
      <c r="J653" s="110">
        <f t="shared" si="14"/>
        <v>114416.60388999998</v>
      </c>
      <c r="L653" s="113">
        <v>4077.8024000000005</v>
      </c>
      <c r="M653" s="110">
        <v>4198.8450200000079</v>
      </c>
      <c r="N653" s="114">
        <v>3138.3411400000041</v>
      </c>
      <c r="O653" s="73"/>
      <c r="P653" s="46"/>
      <c r="Q653" s="46"/>
      <c r="R653" s="46"/>
    </row>
    <row r="654" spans="1:18">
      <c r="A654" s="110" t="s">
        <v>22</v>
      </c>
      <c r="B654" s="110" t="s">
        <v>216</v>
      </c>
      <c r="C654" s="111">
        <v>39867</v>
      </c>
      <c r="D654" s="111">
        <v>39873</v>
      </c>
      <c r="E654" s="110">
        <v>134091.74500999998</v>
      </c>
      <c r="F654" s="110">
        <v>101073.46270000002</v>
      </c>
      <c r="G654" s="110">
        <v>84149.653959999981</v>
      </c>
      <c r="I654" s="112"/>
      <c r="J654" s="110">
        <f t="shared" si="14"/>
        <v>134091.74500999998</v>
      </c>
      <c r="L654" s="113">
        <v>4169.3959199999954</v>
      </c>
      <c r="M654" s="110">
        <v>4371.5008700000326</v>
      </c>
      <c r="N654" s="114">
        <v>3173.7059799999843</v>
      </c>
      <c r="O654" s="73"/>
      <c r="P654" s="46"/>
      <c r="Q654" s="46"/>
      <c r="R654" s="46"/>
    </row>
    <row r="655" spans="1:18">
      <c r="A655" s="110" t="s">
        <v>22</v>
      </c>
      <c r="B655" s="110" t="s">
        <v>217</v>
      </c>
      <c r="C655" s="111">
        <v>39874</v>
      </c>
      <c r="D655" s="111">
        <v>39901</v>
      </c>
      <c r="E655" s="110">
        <v>135036.12505999996</v>
      </c>
      <c r="F655" s="110">
        <v>101269.95690999999</v>
      </c>
      <c r="G655" s="110">
        <v>85256.210050000009</v>
      </c>
      <c r="I655" s="112">
        <v>170.47868830000002</v>
      </c>
      <c r="J655" s="110">
        <f t="shared" si="14"/>
        <v>135206.60374829997</v>
      </c>
      <c r="L655" s="113">
        <v>4169.1258599999419</v>
      </c>
      <c r="M655" s="110">
        <v>4122.7331499999855</v>
      </c>
      <c r="N655" s="114">
        <v>3441.3341799999907</v>
      </c>
      <c r="O655" s="73"/>
      <c r="P655" s="46"/>
      <c r="Q655" s="46"/>
      <c r="R655" s="46"/>
    </row>
    <row r="656" spans="1:18">
      <c r="A656" s="110" t="s">
        <v>22</v>
      </c>
      <c r="B656" s="110" t="s">
        <v>219</v>
      </c>
      <c r="C656" s="111">
        <v>39902</v>
      </c>
      <c r="D656" s="111">
        <v>39942</v>
      </c>
      <c r="E656" s="110">
        <v>135278.32505999994</v>
      </c>
      <c r="F656" s="110">
        <v>101486.95690999999</v>
      </c>
      <c r="G656" s="110">
        <v>85401.110050000003</v>
      </c>
      <c r="I656" s="112">
        <v>170.47868830000002</v>
      </c>
      <c r="J656" s="110">
        <f t="shared" si="14"/>
        <v>135448.80374829995</v>
      </c>
      <c r="L656" s="113">
        <v>4181.0258599999652</v>
      </c>
      <c r="M656" s="110">
        <v>4133.2331499999855</v>
      </c>
      <c r="N656" s="114">
        <v>3451.1341799999936</v>
      </c>
      <c r="O656" s="73"/>
      <c r="P656" s="46"/>
      <c r="Q656" s="46"/>
      <c r="R656" s="46"/>
    </row>
    <row r="657" spans="1:40">
      <c r="A657" s="117" t="s">
        <v>23</v>
      </c>
      <c r="B657" s="117" t="s">
        <v>215</v>
      </c>
      <c r="C657" s="118">
        <v>39854</v>
      </c>
      <c r="D657" s="118">
        <v>39866</v>
      </c>
      <c r="E657" s="117">
        <v>192790.1</v>
      </c>
      <c r="F657" s="117">
        <v>136138.26999999999</v>
      </c>
      <c r="G657" s="117">
        <v>116440.05</v>
      </c>
      <c r="I657" s="119"/>
      <c r="J657" s="117">
        <f t="shared" si="14"/>
        <v>192790.1</v>
      </c>
      <c r="L657" s="120">
        <v>7769.390000000014</v>
      </c>
      <c r="M657" s="117">
        <v>6434.4399999999878</v>
      </c>
      <c r="N657" s="121">
        <v>6151.88</v>
      </c>
      <c r="O657" s="73"/>
      <c r="P657" s="46"/>
      <c r="Q657" s="46"/>
      <c r="R657" s="46"/>
    </row>
    <row r="658" spans="1:40">
      <c r="A658" s="117" t="s">
        <v>23</v>
      </c>
      <c r="B658" s="117" t="s">
        <v>216</v>
      </c>
      <c r="C658" s="118">
        <v>39867</v>
      </c>
      <c r="D658" s="118">
        <v>39880</v>
      </c>
      <c r="E658" s="117">
        <v>237244.32</v>
      </c>
      <c r="F658" s="117">
        <v>171843.07</v>
      </c>
      <c r="G658" s="117">
        <v>142290.9</v>
      </c>
      <c r="I658" s="119"/>
      <c r="J658" s="117">
        <f t="shared" si="14"/>
        <v>237244.32</v>
      </c>
      <c r="L658" s="120">
        <v>9006.25</v>
      </c>
      <c r="M658" s="117">
        <v>8121.56</v>
      </c>
      <c r="N658" s="121">
        <v>7666.03</v>
      </c>
      <c r="O658" s="73"/>
      <c r="P658" s="46"/>
      <c r="Q658" s="46"/>
      <c r="R658" s="46"/>
    </row>
    <row r="659" spans="1:40">
      <c r="A659" s="117" t="s">
        <v>23</v>
      </c>
      <c r="B659" s="117" t="s">
        <v>217</v>
      </c>
      <c r="C659" s="118">
        <v>39881</v>
      </c>
      <c r="D659" s="118">
        <v>39942</v>
      </c>
      <c r="E659" s="117">
        <v>237693.87</v>
      </c>
      <c r="F659" s="117">
        <v>171741.07</v>
      </c>
      <c r="G659" s="117">
        <v>142202.91</v>
      </c>
      <c r="I659" s="119">
        <v>132.07436562500001</v>
      </c>
      <c r="J659" s="117">
        <f t="shared" si="14"/>
        <v>237825.94436562501</v>
      </c>
      <c r="L659" s="120">
        <v>8831.2299999999814</v>
      </c>
      <c r="M659" s="117">
        <v>8116.0100000000093</v>
      </c>
      <c r="N659" s="121">
        <v>7661.09</v>
      </c>
      <c r="O659" s="73"/>
      <c r="P659" s="46"/>
      <c r="Q659" s="46"/>
      <c r="R659" s="46"/>
    </row>
    <row r="660" spans="1:40">
      <c r="A660" s="200" t="s">
        <v>29</v>
      </c>
      <c r="B660" s="200" t="s">
        <v>215</v>
      </c>
      <c r="C660" s="201">
        <v>39854</v>
      </c>
      <c r="D660" s="201">
        <v>39866</v>
      </c>
      <c r="E660" s="200">
        <v>151105.84699000002</v>
      </c>
      <c r="F660" s="200">
        <v>89086.024999999994</v>
      </c>
      <c r="G660" s="200">
        <v>73201.740000000005</v>
      </c>
      <c r="I660" s="230"/>
      <c r="J660" s="200">
        <f t="shared" si="14"/>
        <v>151105.84699000002</v>
      </c>
      <c r="L660" s="202">
        <v>3610.390000000014</v>
      </c>
      <c r="M660" s="200">
        <v>3959.1599999999889</v>
      </c>
      <c r="N660" s="203">
        <v>3521.4300000000076</v>
      </c>
      <c r="O660" s="73"/>
    </row>
    <row r="661" spans="1:40">
      <c r="A661" s="200" t="s">
        <v>29</v>
      </c>
      <c r="B661" s="200" t="s">
        <v>216</v>
      </c>
      <c r="C661" s="201">
        <v>39867</v>
      </c>
      <c r="D661" s="201">
        <v>39942</v>
      </c>
      <c r="E661" s="200">
        <v>177876.09</v>
      </c>
      <c r="F661" s="200">
        <v>104784.61</v>
      </c>
      <c r="G661" s="200">
        <v>83918.44</v>
      </c>
      <c r="I661" s="230"/>
      <c r="J661" s="200">
        <f t="shared" si="14"/>
        <v>177876.09</v>
      </c>
      <c r="L661" s="202">
        <v>4178.6000000000058</v>
      </c>
      <c r="M661" s="200">
        <v>4066.73</v>
      </c>
      <c r="N661" s="203">
        <v>3300.11</v>
      </c>
      <c r="O661" s="73"/>
    </row>
    <row r="662" spans="1:40">
      <c r="A662" s="134" t="s">
        <v>25</v>
      </c>
      <c r="B662" s="134" t="s">
        <v>215</v>
      </c>
      <c r="C662" s="135">
        <v>39854</v>
      </c>
      <c r="D662" s="135">
        <v>39866</v>
      </c>
      <c r="E662" s="134">
        <v>165604.98000000001</v>
      </c>
      <c r="F662" s="134">
        <v>126455.79</v>
      </c>
      <c r="G662" s="134">
        <v>102322.54</v>
      </c>
      <c r="I662" s="136"/>
      <c r="J662" s="134">
        <f t="shared" si="14"/>
        <v>165604.98000000001</v>
      </c>
      <c r="L662" s="137">
        <v>7033.8700000000244</v>
      </c>
      <c r="M662" s="134">
        <v>6481.84</v>
      </c>
      <c r="N662" s="138">
        <v>6865.4599999999919</v>
      </c>
      <c r="O662" s="73"/>
    </row>
    <row r="663" spans="1:40">
      <c r="A663" s="134" t="s">
        <v>25</v>
      </c>
      <c r="B663" s="134" t="s">
        <v>216</v>
      </c>
      <c r="C663" s="135">
        <v>39867</v>
      </c>
      <c r="D663" s="135">
        <v>39880</v>
      </c>
      <c r="E663" s="134">
        <v>202311.61</v>
      </c>
      <c r="F663" s="134">
        <v>149768.73000000001</v>
      </c>
      <c r="G663" s="134">
        <v>117571.2</v>
      </c>
      <c r="I663" s="136"/>
      <c r="J663" s="134">
        <f t="shared" si="14"/>
        <v>202311.61</v>
      </c>
      <c r="L663" s="246">
        <v>8535.2199999999721</v>
      </c>
      <c r="M663" s="247">
        <v>7144.9300000000221</v>
      </c>
      <c r="N663" s="248">
        <v>7631.3199999999924</v>
      </c>
      <c r="O663" s="73"/>
    </row>
    <row r="664" spans="1:40">
      <c r="A664" s="134" t="s">
        <v>25</v>
      </c>
      <c r="B664" s="134" t="s">
        <v>217</v>
      </c>
      <c r="C664" s="135">
        <v>39881</v>
      </c>
      <c r="D664" s="135">
        <v>39942</v>
      </c>
      <c r="E664" s="134">
        <v>199220.46</v>
      </c>
      <c r="F664" s="134">
        <v>149449.38</v>
      </c>
      <c r="G664" s="134">
        <v>117005.82</v>
      </c>
      <c r="I664" s="136">
        <v>167.49037426275467</v>
      </c>
      <c r="J664" s="134">
        <f t="shared" si="14"/>
        <v>199387.95037426276</v>
      </c>
      <c r="L664" s="246">
        <v>7247.13</v>
      </c>
      <c r="M664" s="247">
        <v>7040.140000000014</v>
      </c>
      <c r="N664" s="248">
        <v>7335.5100000000093</v>
      </c>
      <c r="O664" s="73"/>
    </row>
    <row r="665" spans="1:40">
      <c r="A665" s="142" t="s">
        <v>26</v>
      </c>
      <c r="B665" s="142" t="s">
        <v>215</v>
      </c>
      <c r="C665" s="143">
        <v>39854</v>
      </c>
      <c r="D665" s="143">
        <v>39866</v>
      </c>
      <c r="E665" s="142">
        <v>119668.72988599999</v>
      </c>
      <c r="F665" s="142">
        <v>94464.739760000011</v>
      </c>
      <c r="G665" s="142">
        <v>78213.659960000005</v>
      </c>
      <c r="I665" s="249"/>
      <c r="J665" s="142">
        <f t="shared" si="14"/>
        <v>119668.72988599999</v>
      </c>
      <c r="L665" s="250">
        <v>4236.1055399999896</v>
      </c>
      <c r="M665" s="176">
        <v>3295.3391700000066</v>
      </c>
      <c r="N665" s="251">
        <v>2534.4811400000181</v>
      </c>
      <c r="O665" s="73"/>
    </row>
    <row r="666" spans="1:40">
      <c r="A666" s="142" t="s">
        <v>26</v>
      </c>
      <c r="B666" s="142" t="s">
        <v>216</v>
      </c>
      <c r="C666" s="143">
        <v>39867</v>
      </c>
      <c r="D666" s="143">
        <v>39887</v>
      </c>
      <c r="E666" s="142">
        <v>130220</v>
      </c>
      <c r="F666" s="142">
        <v>104452.16900000001</v>
      </c>
      <c r="G666" s="142">
        <v>84028.032000000007</v>
      </c>
      <c r="I666" s="142"/>
      <c r="J666" s="142">
        <f t="shared" si="14"/>
        <v>130220</v>
      </c>
      <c r="L666" s="250">
        <v>4537.3709999999992</v>
      </c>
      <c r="M666" s="176">
        <v>3563.0040000000154</v>
      </c>
      <c r="N666" s="251">
        <v>2868.6210000000137</v>
      </c>
      <c r="O666" s="73"/>
    </row>
    <row r="667" spans="1:40" ht="13.5" thickBot="1">
      <c r="A667" s="142" t="s">
        <v>26</v>
      </c>
      <c r="B667" s="142" t="s">
        <v>217</v>
      </c>
      <c r="C667" s="143">
        <v>39888</v>
      </c>
      <c r="D667" s="143">
        <v>39942</v>
      </c>
      <c r="E667" s="142">
        <v>130275.04</v>
      </c>
      <c r="F667" s="142">
        <v>104452.16900000001</v>
      </c>
      <c r="G667" s="142">
        <v>84028.032000000007</v>
      </c>
      <c r="I667" s="142"/>
      <c r="J667" s="142">
        <f t="shared" si="14"/>
        <v>130275.04</v>
      </c>
      <c r="L667" s="252">
        <v>4532.2609999999986</v>
      </c>
      <c r="M667" s="253">
        <v>3557.8939999999857</v>
      </c>
      <c r="N667" s="254">
        <v>2863.5109999999986</v>
      </c>
      <c r="O667" s="73"/>
    </row>
    <row r="668" spans="1:40">
      <c r="A668" s="160"/>
      <c r="B668" s="58"/>
      <c r="C668" s="58"/>
      <c r="D668" s="58"/>
      <c r="E668" s="58"/>
      <c r="F668" s="58"/>
      <c r="G668" s="58"/>
      <c r="L668" s="189"/>
      <c r="M668" s="59"/>
      <c r="N668" s="190"/>
      <c r="O668" s="60"/>
    </row>
    <row r="669" spans="1:40" ht="13.5" thickBot="1">
      <c r="A669" s="160" t="s">
        <v>220</v>
      </c>
      <c r="B669" s="43"/>
      <c r="C669" s="43"/>
      <c r="D669" s="43"/>
      <c r="E669" s="43"/>
      <c r="F669" s="43"/>
      <c r="G669" s="43"/>
      <c r="H669" s="43"/>
      <c r="L669" s="235"/>
      <c r="M669" s="236"/>
      <c r="N669" s="237"/>
      <c r="O669" s="35"/>
      <c r="P669" s="61" t="s">
        <v>221</v>
      </c>
      <c r="Q669" s="35"/>
      <c r="R669" s="35"/>
      <c r="S669" s="35"/>
      <c r="T669" s="35"/>
      <c r="U669" s="35"/>
      <c r="V669" s="35"/>
      <c r="X669" s="35"/>
      <c r="AB669" s="44"/>
      <c r="AC669" s="45"/>
      <c r="AD669" s="45"/>
      <c r="AE669" s="44"/>
      <c r="AF669" s="53"/>
      <c r="AG669" s="47"/>
      <c r="AH669" s="47"/>
      <c r="AI669" s="47"/>
      <c r="AJ669" s="35"/>
      <c r="AK669" s="47"/>
      <c r="AL669" s="45"/>
      <c r="AM669" s="48"/>
      <c r="AN669" s="48"/>
    </row>
    <row r="670" spans="1:40" ht="24.75" customHeight="1">
      <c r="A670" s="238" t="s">
        <v>2</v>
      </c>
      <c r="B670" s="238" t="s">
        <v>37</v>
      </c>
      <c r="C670" s="238" t="s">
        <v>38</v>
      </c>
      <c r="D670" s="238" t="s">
        <v>39</v>
      </c>
      <c r="E670" s="239" t="s">
        <v>40</v>
      </c>
      <c r="F670" s="239" t="s">
        <v>41</v>
      </c>
      <c r="G670" s="239" t="s">
        <v>42</v>
      </c>
      <c r="L670" s="209" t="s">
        <v>108</v>
      </c>
      <c r="M670" s="62" t="s">
        <v>109</v>
      </c>
      <c r="N670" s="210" t="s">
        <v>110</v>
      </c>
      <c r="O670" s="32"/>
      <c r="P670" s="255" t="s">
        <v>40</v>
      </c>
      <c r="Q670" s="256" t="s">
        <v>41</v>
      </c>
      <c r="R670" s="257" t="s">
        <v>42</v>
      </c>
    </row>
    <row r="671" spans="1:40">
      <c r="A671" s="66" t="s">
        <v>14</v>
      </c>
      <c r="B671" s="66" t="s">
        <v>222</v>
      </c>
      <c r="C671" s="67">
        <v>39762</v>
      </c>
      <c r="D671" s="67">
        <v>39813</v>
      </c>
      <c r="E671" s="66">
        <v>65796.206999999995</v>
      </c>
      <c r="F671" s="66">
        <v>49696.366500000004</v>
      </c>
      <c r="G671" s="66">
        <v>37122.339999999997</v>
      </c>
      <c r="L671" s="76">
        <v>574.29999999998108</v>
      </c>
      <c r="M671" s="77">
        <v>676.88999999998487</v>
      </c>
      <c r="N671" s="78">
        <v>759.59999999999854</v>
      </c>
      <c r="O671" s="73"/>
      <c r="P671" s="258">
        <v>65796.206999999995</v>
      </c>
      <c r="Q671" s="214">
        <v>49696.366500000004</v>
      </c>
      <c r="R671" s="259">
        <v>37122.339999999997</v>
      </c>
      <c r="T671" s="215">
        <f>+P671/E671</f>
        <v>1</v>
      </c>
      <c r="U671" s="215">
        <f>+Q671/F671</f>
        <v>1</v>
      </c>
      <c r="V671" s="215">
        <f>+R671/G671</f>
        <v>1</v>
      </c>
    </row>
    <row r="672" spans="1:40">
      <c r="A672" s="66" t="s">
        <v>14</v>
      </c>
      <c r="B672" s="66" t="s">
        <v>223</v>
      </c>
      <c r="C672" s="67">
        <v>39814</v>
      </c>
      <c r="D672" s="67">
        <v>39853</v>
      </c>
      <c r="E672" s="66">
        <v>59303.633000000009</v>
      </c>
      <c r="F672" s="66">
        <v>45886.529000000002</v>
      </c>
      <c r="G672" s="66">
        <v>34849.46</v>
      </c>
      <c r="L672" s="216">
        <v>574.30000000000291</v>
      </c>
      <c r="M672" s="66">
        <v>676.88999999999942</v>
      </c>
      <c r="N672" s="217">
        <v>759.59999999999854</v>
      </c>
      <c r="O672" s="73"/>
      <c r="P672" s="260"/>
      <c r="Q672" s="218"/>
      <c r="R672" s="261"/>
      <c r="T672" s="215"/>
      <c r="U672" s="215"/>
      <c r="V672" s="215"/>
    </row>
    <row r="673" spans="1:22">
      <c r="A673" s="79" t="s">
        <v>15</v>
      </c>
      <c r="B673" s="79" t="s">
        <v>222</v>
      </c>
      <c r="C673" s="80">
        <v>39762</v>
      </c>
      <c r="D673" s="80">
        <v>39813</v>
      </c>
      <c r="E673" s="79">
        <v>47993.51</v>
      </c>
      <c r="F673" s="79">
        <v>43656.09</v>
      </c>
      <c r="G673" s="79">
        <v>41871.22</v>
      </c>
      <c r="L673" s="81">
        <v>1969.36</v>
      </c>
      <c r="M673" s="79">
        <v>1969.3599999999933</v>
      </c>
      <c r="N673" s="82">
        <v>1969.36</v>
      </c>
      <c r="O673" s="73"/>
      <c r="P673" s="262">
        <v>47993.51</v>
      </c>
      <c r="Q673" s="30">
        <v>43656.09</v>
      </c>
      <c r="R673" s="263">
        <v>41871.22</v>
      </c>
      <c r="T673" s="215">
        <f>+P673/E673</f>
        <v>1</v>
      </c>
      <c r="U673" s="215">
        <f>+Q673/F673</f>
        <v>1</v>
      </c>
      <c r="V673" s="215">
        <f>+R673/G673</f>
        <v>1</v>
      </c>
    </row>
    <row r="674" spans="1:22">
      <c r="A674" s="79" t="s">
        <v>15</v>
      </c>
      <c r="B674" s="79" t="s">
        <v>223</v>
      </c>
      <c r="C674" s="80">
        <v>39814</v>
      </c>
      <c r="D674" s="80">
        <v>39853</v>
      </c>
      <c r="E674" s="79">
        <v>47476.34</v>
      </c>
      <c r="F674" s="79">
        <v>43494.39</v>
      </c>
      <c r="G674" s="79">
        <v>41783.019999999997</v>
      </c>
      <c r="L674" s="81">
        <v>1969.3599999999933</v>
      </c>
      <c r="M674" s="79">
        <v>1969.36</v>
      </c>
      <c r="N674" s="82">
        <v>1969.3599999999933</v>
      </c>
      <c r="O674" s="73"/>
      <c r="P674" s="260"/>
      <c r="Q674" s="218"/>
      <c r="R674" s="261"/>
      <c r="T674" s="215"/>
      <c r="U674" s="215"/>
      <c r="V674" s="215"/>
    </row>
    <row r="675" spans="1:22">
      <c r="A675" s="83" t="s">
        <v>16</v>
      </c>
      <c r="B675" s="83" t="s">
        <v>222</v>
      </c>
      <c r="C675" s="84">
        <v>39762</v>
      </c>
      <c r="D675" s="84">
        <v>39787</v>
      </c>
      <c r="E675" s="83">
        <v>47542.712500000001</v>
      </c>
      <c r="F675" s="83">
        <v>43308.9</v>
      </c>
      <c r="G675" s="83">
        <v>39801.395000000004</v>
      </c>
      <c r="L675" s="86">
        <v>1621.55</v>
      </c>
      <c r="M675" s="83">
        <v>1621.55</v>
      </c>
      <c r="N675" s="87">
        <v>1621.5500000000102</v>
      </c>
      <c r="O675" s="73"/>
      <c r="P675" s="260"/>
      <c r="Q675" s="218"/>
      <c r="R675" s="261"/>
      <c r="T675" s="215"/>
      <c r="U675" s="215"/>
      <c r="V675" s="215"/>
    </row>
    <row r="676" spans="1:22">
      <c r="A676" s="83" t="s">
        <v>16</v>
      </c>
      <c r="B676" s="83" t="s">
        <v>224</v>
      </c>
      <c r="C676" s="84">
        <v>39788</v>
      </c>
      <c r="D676" s="84">
        <v>39813</v>
      </c>
      <c r="E676" s="83">
        <v>46935.532500000001</v>
      </c>
      <c r="F676" s="83">
        <v>42278.00250000001</v>
      </c>
      <c r="G676" s="83">
        <v>39157.86</v>
      </c>
      <c r="L676" s="86">
        <v>1621.8999999999942</v>
      </c>
      <c r="M676" s="83">
        <v>1621.9000000000087</v>
      </c>
      <c r="N676" s="87">
        <v>1621.9</v>
      </c>
      <c r="O676" s="73"/>
      <c r="P676" s="264">
        <v>44256.107499999998</v>
      </c>
      <c r="Q676" s="219">
        <v>39729.782500000008</v>
      </c>
      <c r="R676" s="265">
        <v>36638.297500000001</v>
      </c>
      <c r="T676" s="220">
        <f>+P676/E676</f>
        <v>0.94291265364891719</v>
      </c>
      <c r="U676" s="220">
        <f>+Q676/F676</f>
        <v>0.93972704836279808</v>
      </c>
      <c r="V676" s="220">
        <f>+R676/G676</f>
        <v>0.93565627692626718</v>
      </c>
    </row>
    <row r="677" spans="1:22">
      <c r="A677" s="83" t="s">
        <v>16</v>
      </c>
      <c r="B677" s="83" t="s">
        <v>223</v>
      </c>
      <c r="C677" s="84">
        <v>39814</v>
      </c>
      <c r="D677" s="84">
        <v>39853</v>
      </c>
      <c r="E677" s="83">
        <v>42819.714999999982</v>
      </c>
      <c r="F677" s="83">
        <v>40375.360000000001</v>
      </c>
      <c r="G677" s="83">
        <v>38410.9</v>
      </c>
      <c r="L677" s="86">
        <v>1621.8999999999796</v>
      </c>
      <c r="M677" s="83">
        <v>1621.9</v>
      </c>
      <c r="N677" s="87">
        <v>1621.9</v>
      </c>
      <c r="O677" s="73"/>
      <c r="P677" s="260"/>
      <c r="Q677" s="218"/>
      <c r="R677" s="261"/>
      <c r="T677" s="215"/>
      <c r="U677" s="215"/>
      <c r="V677" s="215"/>
    </row>
    <row r="678" spans="1:22">
      <c r="A678" s="88" t="s">
        <v>17</v>
      </c>
      <c r="B678" s="88" t="s">
        <v>222</v>
      </c>
      <c r="C678" s="89">
        <v>39762</v>
      </c>
      <c r="D678" s="89">
        <v>39765</v>
      </c>
      <c r="E678" s="88">
        <v>81047.884500000015</v>
      </c>
      <c r="F678" s="88">
        <v>71730.525999999998</v>
      </c>
      <c r="G678" s="88">
        <v>57803.474500000004</v>
      </c>
      <c r="L678" s="90">
        <v>2414.63</v>
      </c>
      <c r="M678" s="88">
        <v>2762.75</v>
      </c>
      <c r="N678" s="91">
        <v>1918.0680000000066</v>
      </c>
      <c r="O678" s="73"/>
      <c r="P678" s="260"/>
      <c r="Q678" s="218"/>
      <c r="R678" s="261"/>
      <c r="T678" s="215"/>
      <c r="U678" s="215"/>
      <c r="V678" s="215"/>
    </row>
    <row r="679" spans="1:22">
      <c r="A679" s="88" t="s">
        <v>17</v>
      </c>
      <c r="B679" s="88" t="s">
        <v>224</v>
      </c>
      <c r="C679" s="89">
        <v>39766</v>
      </c>
      <c r="D679" s="89">
        <v>39813</v>
      </c>
      <c r="E679" s="88">
        <v>79694.96550000002</v>
      </c>
      <c r="F679" s="88">
        <v>71160.539999999994</v>
      </c>
      <c r="G679" s="88">
        <v>57639.616000000009</v>
      </c>
      <c r="L679" s="90">
        <v>2328.1070000000036</v>
      </c>
      <c r="M679" s="88">
        <v>2575.3710000000137</v>
      </c>
      <c r="N679" s="91">
        <v>1869.3480000000127</v>
      </c>
      <c r="O679" s="73"/>
      <c r="P679" s="266">
        <v>69089.190500000026</v>
      </c>
      <c r="Q679" s="221">
        <v>61666.374999999993</v>
      </c>
      <c r="R679" s="267">
        <v>49461.94</v>
      </c>
      <c r="T679" s="220">
        <f>+P679/E679</f>
        <v>0.86692038909283431</v>
      </c>
      <c r="U679" s="220">
        <f>+Q679/F679</f>
        <v>0.86658104337038477</v>
      </c>
      <c r="V679" s="220">
        <f>+R679/G679</f>
        <v>0.85812403746756383</v>
      </c>
    </row>
    <row r="680" spans="1:22">
      <c r="A680" s="88" t="s">
        <v>17</v>
      </c>
      <c r="B680" s="88" t="s">
        <v>223</v>
      </c>
      <c r="C680" s="89">
        <v>39814</v>
      </c>
      <c r="D680" s="89">
        <v>39853</v>
      </c>
      <c r="E680" s="88">
        <v>72868.479499999987</v>
      </c>
      <c r="F680" s="88">
        <v>63562.513999999996</v>
      </c>
      <c r="G680" s="88">
        <v>53204.620999999999</v>
      </c>
      <c r="L680" s="90">
        <v>2272.0569999999861</v>
      </c>
      <c r="M680" s="88">
        <v>2575.3710000000065</v>
      </c>
      <c r="N680" s="91">
        <v>1869.3479999999981</v>
      </c>
      <c r="O680" s="73"/>
      <c r="P680" s="260"/>
      <c r="Q680" s="218"/>
      <c r="R680" s="261"/>
      <c r="T680" s="215"/>
      <c r="U680" s="215"/>
      <c r="V680" s="215"/>
    </row>
    <row r="681" spans="1:22">
      <c r="A681" s="93" t="s">
        <v>30</v>
      </c>
      <c r="B681" s="93" t="s">
        <v>222</v>
      </c>
      <c r="C681" s="94">
        <v>39762</v>
      </c>
      <c r="D681" s="94">
        <v>39813</v>
      </c>
      <c r="E681" s="93">
        <v>64091.144999999997</v>
      </c>
      <c r="F681" s="93">
        <v>55745.91</v>
      </c>
      <c r="G681" s="93">
        <v>48010.575000000012</v>
      </c>
      <c r="L681" s="95">
        <v>2222.7400000000052</v>
      </c>
      <c r="M681" s="93">
        <v>2109.66</v>
      </c>
      <c r="N681" s="96">
        <v>1800.7400000000125</v>
      </c>
      <c r="O681" s="73"/>
      <c r="P681" s="268">
        <v>64091.144999999997</v>
      </c>
      <c r="Q681" s="223">
        <v>55745.91</v>
      </c>
      <c r="R681" s="269">
        <v>48010.575000000012</v>
      </c>
      <c r="T681" s="215">
        <f>+P681/E681</f>
        <v>1</v>
      </c>
      <c r="U681" s="215">
        <f>+Q681/F681</f>
        <v>1</v>
      </c>
      <c r="V681" s="215">
        <f>+R681/G681</f>
        <v>1</v>
      </c>
    </row>
    <row r="682" spans="1:22">
      <c r="A682" s="93" t="s">
        <v>30</v>
      </c>
      <c r="B682" s="93" t="s">
        <v>223</v>
      </c>
      <c r="C682" s="94">
        <v>39814</v>
      </c>
      <c r="D682" s="94">
        <v>39853</v>
      </c>
      <c r="E682" s="93">
        <v>61180.734999999993</v>
      </c>
      <c r="F682" s="93">
        <v>54312.39</v>
      </c>
      <c r="G682" s="93">
        <v>47309</v>
      </c>
      <c r="L682" s="95">
        <v>2222.7399999999907</v>
      </c>
      <c r="M682" s="93">
        <v>2222.7399999999998</v>
      </c>
      <c r="N682" s="96">
        <v>1876.1</v>
      </c>
      <c r="O682" s="73"/>
      <c r="P682" s="260"/>
      <c r="Q682" s="218"/>
      <c r="R682" s="261"/>
      <c r="T682" s="215"/>
      <c r="U682" s="215"/>
      <c r="V682" s="215"/>
    </row>
    <row r="683" spans="1:22">
      <c r="A683" s="42" t="s">
        <v>19</v>
      </c>
      <c r="B683" s="42" t="s">
        <v>222</v>
      </c>
      <c r="C683" s="99">
        <v>39762</v>
      </c>
      <c r="D683" s="99">
        <v>39829</v>
      </c>
      <c r="E683" s="42">
        <v>92786.187500000015</v>
      </c>
      <c r="F683" s="42">
        <v>78807.065000000017</v>
      </c>
      <c r="G683" s="42">
        <v>64745.954999999994</v>
      </c>
      <c r="L683" s="100">
        <v>3846.6100000000151</v>
      </c>
      <c r="M683" s="42">
        <v>3693.2100000000064</v>
      </c>
      <c r="N683" s="101">
        <v>2967.44</v>
      </c>
      <c r="O683" s="73"/>
      <c r="P683" s="270">
        <v>90831.367500000008</v>
      </c>
      <c r="Q683" s="224">
        <v>77041.555000000022</v>
      </c>
      <c r="R683" s="271">
        <v>63219.9</v>
      </c>
      <c r="T683" s="220">
        <f>+P683/E683</f>
        <v>0.97893199351465965</v>
      </c>
      <c r="U683" s="220">
        <f>+Q683/F683</f>
        <v>0.97759705934994545</v>
      </c>
      <c r="V683" s="220">
        <f>+R683/G683</f>
        <v>0.97643011057601992</v>
      </c>
    </row>
    <row r="684" spans="1:22">
      <c r="A684" s="42" t="s">
        <v>19</v>
      </c>
      <c r="B684" s="42" t="s">
        <v>223</v>
      </c>
      <c r="C684" s="99">
        <v>39830</v>
      </c>
      <c r="D684" s="99">
        <v>39853</v>
      </c>
      <c r="E684" s="42">
        <v>81983.926000000021</v>
      </c>
      <c r="F684" s="42">
        <v>68779.752499999988</v>
      </c>
      <c r="G684" s="42">
        <v>56030.42</v>
      </c>
      <c r="L684" s="100">
        <v>3524.9900000000052</v>
      </c>
      <c r="M684" s="42">
        <v>3455.4749999999913</v>
      </c>
      <c r="N684" s="101">
        <v>2967.44</v>
      </c>
      <c r="O684" s="73"/>
      <c r="P684" s="260"/>
      <c r="Q684" s="218"/>
      <c r="R684" s="261"/>
      <c r="T684" s="215"/>
      <c r="U684" s="215"/>
      <c r="V684" s="215"/>
    </row>
    <row r="685" spans="1:22">
      <c r="A685" s="102" t="s">
        <v>20</v>
      </c>
      <c r="B685" s="102" t="s">
        <v>222</v>
      </c>
      <c r="C685" s="103">
        <v>39762</v>
      </c>
      <c r="D685" s="103">
        <v>39813</v>
      </c>
      <c r="E685" s="102">
        <v>69418.614999999991</v>
      </c>
      <c r="F685" s="102">
        <v>53919.477500000008</v>
      </c>
      <c r="G685" s="102">
        <v>44920.625</v>
      </c>
      <c r="L685" s="104">
        <v>3157.1199999999808</v>
      </c>
      <c r="M685" s="102">
        <v>2901.2500000000146</v>
      </c>
      <c r="N685" s="105">
        <v>2440.61</v>
      </c>
      <c r="O685" s="73"/>
      <c r="P685" s="272">
        <v>65778.364999999991</v>
      </c>
      <c r="Q685" s="225">
        <v>51240.097500000011</v>
      </c>
      <c r="R685" s="273">
        <v>42702.764999999999</v>
      </c>
      <c r="T685" s="220">
        <f>+P685/E685</f>
        <v>0.94756089558974921</v>
      </c>
      <c r="U685" s="220">
        <f>+Q685/F685</f>
        <v>0.95030775288948233</v>
      </c>
      <c r="V685" s="220">
        <f>+R685/G685</f>
        <v>0.9506271339724236</v>
      </c>
    </row>
    <row r="686" spans="1:22">
      <c r="A686" s="102" t="s">
        <v>20</v>
      </c>
      <c r="B686" s="102" t="s">
        <v>223</v>
      </c>
      <c r="C686" s="103">
        <v>39814</v>
      </c>
      <c r="D686" s="103">
        <v>39853</v>
      </c>
      <c r="E686" s="102">
        <v>65370.59150000001</v>
      </c>
      <c r="F686" s="102">
        <v>53749.922499999993</v>
      </c>
      <c r="G686" s="102">
        <v>43196.797500000008</v>
      </c>
      <c r="L686" s="104">
        <v>3099.1050000000105</v>
      </c>
      <c r="M686" s="102">
        <v>2887.4599999999919</v>
      </c>
      <c r="N686" s="105">
        <v>2316.9150000000081</v>
      </c>
      <c r="O686" s="73"/>
      <c r="P686" s="260"/>
      <c r="Q686" s="218"/>
      <c r="R686" s="261"/>
      <c r="T686" s="215"/>
      <c r="U686" s="215"/>
      <c r="V686" s="215"/>
    </row>
    <row r="687" spans="1:22">
      <c r="A687" s="106" t="s">
        <v>21</v>
      </c>
      <c r="B687" s="106" t="s">
        <v>222</v>
      </c>
      <c r="C687" s="107">
        <v>39762</v>
      </c>
      <c r="D687" s="107">
        <v>39813</v>
      </c>
      <c r="E687" s="106">
        <v>70346.3</v>
      </c>
      <c r="F687" s="106">
        <v>65528.42500000001</v>
      </c>
      <c r="G687" s="106">
        <v>62479.34</v>
      </c>
      <c r="L687" s="108">
        <v>2771.09</v>
      </c>
      <c r="M687" s="106">
        <v>3275.8500000000131</v>
      </c>
      <c r="N687" s="109">
        <v>2729.8999999999942</v>
      </c>
      <c r="O687" s="73"/>
      <c r="P687" s="274">
        <v>70346.3</v>
      </c>
      <c r="Q687" s="226">
        <v>65528.42500000001</v>
      </c>
      <c r="R687" s="275">
        <v>62479.34</v>
      </c>
      <c r="T687" s="215">
        <f>+P687/E687</f>
        <v>1</v>
      </c>
      <c r="U687" s="215">
        <f>+Q687/F687</f>
        <v>1</v>
      </c>
      <c r="V687" s="215">
        <f>+R687/G687</f>
        <v>1</v>
      </c>
    </row>
    <row r="688" spans="1:22">
      <c r="A688" s="106" t="s">
        <v>21</v>
      </c>
      <c r="B688" s="106" t="s">
        <v>223</v>
      </c>
      <c r="C688" s="107">
        <v>39814</v>
      </c>
      <c r="D688" s="107">
        <v>39853</v>
      </c>
      <c r="E688" s="106">
        <v>64784.435000000019</v>
      </c>
      <c r="F688" s="106">
        <v>62261.33</v>
      </c>
      <c r="G688" s="106">
        <v>60544.45</v>
      </c>
      <c r="L688" s="108">
        <v>2743.7600000000311</v>
      </c>
      <c r="M688" s="106">
        <v>3284.97</v>
      </c>
      <c r="N688" s="109">
        <v>2766.35</v>
      </c>
      <c r="O688" s="73"/>
      <c r="P688" s="260"/>
      <c r="Q688" s="218"/>
      <c r="R688" s="261"/>
      <c r="T688" s="215"/>
      <c r="U688" s="215"/>
      <c r="V688" s="215"/>
    </row>
    <row r="689" spans="1:22">
      <c r="A689" s="195" t="s">
        <v>28</v>
      </c>
      <c r="B689" s="195" t="s">
        <v>222</v>
      </c>
      <c r="C689" s="196">
        <v>39762</v>
      </c>
      <c r="D689" s="196">
        <v>39813</v>
      </c>
      <c r="E689" s="195">
        <v>44604.273809523816</v>
      </c>
      <c r="F689" s="195">
        <v>38736.870000000003</v>
      </c>
      <c r="G689" s="195">
        <v>34860.014999999999</v>
      </c>
      <c r="L689" s="197">
        <v>1387.8000000000102</v>
      </c>
      <c r="M689" s="195">
        <v>1430.75</v>
      </c>
      <c r="N689" s="198">
        <v>1402.19</v>
      </c>
      <c r="O689" s="73"/>
      <c r="P689" s="276">
        <v>44604.273809523816</v>
      </c>
      <c r="Q689" s="227">
        <v>38736.870000000003</v>
      </c>
      <c r="R689" s="277">
        <v>34860.014999999999</v>
      </c>
      <c r="T689" s="215">
        <f>+P689/E689</f>
        <v>1</v>
      </c>
      <c r="U689" s="215">
        <f>+Q689/F689</f>
        <v>1</v>
      </c>
      <c r="V689" s="215">
        <f>+R689/G689</f>
        <v>1</v>
      </c>
    </row>
    <row r="690" spans="1:22">
      <c r="A690" s="195" t="s">
        <v>28</v>
      </c>
      <c r="B690" s="195" t="s">
        <v>223</v>
      </c>
      <c r="C690" s="196">
        <v>39814</v>
      </c>
      <c r="D690" s="196">
        <v>39829</v>
      </c>
      <c r="E690" s="195">
        <v>40688.315000000002</v>
      </c>
      <c r="F690" s="195">
        <v>36537.512499999997</v>
      </c>
      <c r="G690" s="195">
        <v>33270.451000000008</v>
      </c>
      <c r="L690" s="197">
        <v>1387.8</v>
      </c>
      <c r="M690" s="195">
        <v>1430.75</v>
      </c>
      <c r="N690" s="198">
        <v>1402.190000000006</v>
      </c>
      <c r="O690" s="73"/>
      <c r="P690" s="260"/>
      <c r="Q690" s="218"/>
      <c r="R690" s="261"/>
      <c r="T690" s="215"/>
      <c r="U690" s="215"/>
      <c r="V690" s="215"/>
    </row>
    <row r="691" spans="1:22">
      <c r="A691" s="195" t="s">
        <v>28</v>
      </c>
      <c r="B691" s="195" t="s">
        <v>225</v>
      </c>
      <c r="C691" s="196">
        <v>39830</v>
      </c>
      <c r="D691" s="196">
        <v>39853</v>
      </c>
      <c r="E691" s="195">
        <v>40486.514999999992</v>
      </c>
      <c r="F691" s="195">
        <v>36510.797500000001</v>
      </c>
      <c r="G691" s="195">
        <v>32984.713499999998</v>
      </c>
      <c r="L691" s="197">
        <v>1438.9999999999927</v>
      </c>
      <c r="M691" s="195">
        <v>1481.95</v>
      </c>
      <c r="N691" s="198">
        <v>1453.39</v>
      </c>
      <c r="O691" s="73"/>
      <c r="P691" s="260"/>
      <c r="Q691" s="218"/>
      <c r="R691" s="261"/>
      <c r="T691" s="215"/>
      <c r="U691" s="215"/>
      <c r="V691" s="215"/>
    </row>
    <row r="692" spans="1:22">
      <c r="A692" s="110" t="s">
        <v>22</v>
      </c>
      <c r="B692" s="110" t="s">
        <v>222</v>
      </c>
      <c r="C692" s="111">
        <v>39762</v>
      </c>
      <c r="D692" s="111">
        <v>39813</v>
      </c>
      <c r="E692" s="110">
        <v>132163.89000000001</v>
      </c>
      <c r="F692" s="110">
        <v>100822.31</v>
      </c>
      <c r="G692" s="110">
        <v>84055.38</v>
      </c>
      <c r="L692" s="113">
        <v>4087.0300000000134</v>
      </c>
      <c r="M692" s="110">
        <v>3943.59</v>
      </c>
      <c r="N692" s="114">
        <v>3171.5</v>
      </c>
      <c r="O692" s="73"/>
      <c r="P692" s="278">
        <v>132163.89000000001</v>
      </c>
      <c r="Q692" s="228">
        <v>100822.31</v>
      </c>
      <c r="R692" s="279">
        <v>84055.38</v>
      </c>
      <c r="T692" s="215">
        <f>+P692/E692</f>
        <v>1</v>
      </c>
      <c r="U692" s="215">
        <f>+Q692/F692</f>
        <v>1</v>
      </c>
      <c r="V692" s="215">
        <f>+R692/G692</f>
        <v>1</v>
      </c>
    </row>
    <row r="693" spans="1:22">
      <c r="A693" s="110" t="s">
        <v>22</v>
      </c>
      <c r="B693" s="110" t="s">
        <v>223</v>
      </c>
      <c r="C693" s="111">
        <v>39814</v>
      </c>
      <c r="D693" s="111">
        <v>39838</v>
      </c>
      <c r="E693" s="110">
        <v>121235.58</v>
      </c>
      <c r="F693" s="110">
        <v>94161.04</v>
      </c>
      <c r="G693" s="110">
        <v>80038.039999999994</v>
      </c>
      <c r="L693" s="113">
        <v>4061.13</v>
      </c>
      <c r="M693" s="110">
        <v>4138.4699999999866</v>
      </c>
      <c r="N693" s="114">
        <v>3207.92</v>
      </c>
      <c r="O693" s="73"/>
      <c r="P693" s="260"/>
      <c r="Q693" s="218"/>
      <c r="R693" s="261"/>
      <c r="T693" s="215"/>
      <c r="U693" s="215"/>
      <c r="V693" s="215"/>
    </row>
    <row r="694" spans="1:22">
      <c r="A694" s="110" t="s">
        <v>22</v>
      </c>
      <c r="B694" s="110" t="s">
        <v>225</v>
      </c>
      <c r="C694" s="111">
        <v>39839</v>
      </c>
      <c r="D694" s="111">
        <v>39853</v>
      </c>
      <c r="E694" s="110">
        <v>114185.97</v>
      </c>
      <c r="F694" s="110">
        <v>89337.74</v>
      </c>
      <c r="G694" s="110">
        <v>76561.59</v>
      </c>
      <c r="L694" s="113">
        <v>4074.59</v>
      </c>
      <c r="M694" s="110">
        <v>4194.6400000000003</v>
      </c>
      <c r="N694" s="114">
        <v>3137.08</v>
      </c>
      <c r="O694" s="73"/>
      <c r="P694" s="260"/>
      <c r="Q694" s="218"/>
      <c r="R694" s="261"/>
      <c r="T694" s="215"/>
      <c r="U694" s="215"/>
      <c r="V694" s="215"/>
    </row>
    <row r="695" spans="1:22">
      <c r="A695" s="117" t="s">
        <v>23</v>
      </c>
      <c r="B695" s="117" t="s">
        <v>222</v>
      </c>
      <c r="C695" s="118">
        <v>39762</v>
      </c>
      <c r="D695" s="118">
        <v>39775</v>
      </c>
      <c r="E695" s="117">
        <v>232855.96</v>
      </c>
      <c r="F695" s="117">
        <v>162045.09</v>
      </c>
      <c r="G695" s="117">
        <v>131195.24</v>
      </c>
      <c r="L695" s="120">
        <v>7912.1000000000058</v>
      </c>
      <c r="M695" s="117">
        <v>7005.570000000007</v>
      </c>
      <c r="N695" s="121">
        <v>6594.06</v>
      </c>
      <c r="O695" s="73"/>
      <c r="P695" s="260"/>
      <c r="Q695" s="218"/>
      <c r="R695" s="261"/>
      <c r="T695" s="215"/>
      <c r="U695" s="215"/>
      <c r="V695" s="215"/>
    </row>
    <row r="696" spans="1:22">
      <c r="A696" s="117" t="s">
        <v>23</v>
      </c>
      <c r="B696" s="117" t="s">
        <v>224</v>
      </c>
      <c r="C696" s="118">
        <v>39776</v>
      </c>
      <c r="D696" s="118">
        <v>39813</v>
      </c>
      <c r="E696" s="117">
        <v>235609.43</v>
      </c>
      <c r="F696" s="117">
        <v>163837.74</v>
      </c>
      <c r="G696" s="117">
        <v>133640.88</v>
      </c>
      <c r="L696" s="120">
        <v>8005.4599999999919</v>
      </c>
      <c r="M696" s="117">
        <v>7044.929999999993</v>
      </c>
      <c r="N696" s="121">
        <v>6633.4600000000064</v>
      </c>
      <c r="O696" s="73"/>
      <c r="P696" s="280">
        <v>235609.43</v>
      </c>
      <c r="Q696" s="229">
        <v>163837.74</v>
      </c>
      <c r="R696" s="281">
        <v>133640.88</v>
      </c>
      <c r="T696" s="215">
        <f>+P696/E696</f>
        <v>1</v>
      </c>
      <c r="U696" s="215">
        <f>+Q696/F696</f>
        <v>1</v>
      </c>
      <c r="V696" s="215">
        <f>+R696/G696</f>
        <v>1</v>
      </c>
    </row>
    <row r="697" spans="1:22">
      <c r="A697" s="117" t="s">
        <v>23</v>
      </c>
      <c r="B697" s="117" t="s">
        <v>223</v>
      </c>
      <c r="C697" s="118">
        <v>39814</v>
      </c>
      <c r="D697" s="118">
        <v>39853</v>
      </c>
      <c r="E697" s="117">
        <v>191713.47</v>
      </c>
      <c r="F697" s="117">
        <v>135925.96</v>
      </c>
      <c r="G697" s="117">
        <v>116267.37</v>
      </c>
      <c r="L697" s="120">
        <v>7729.4800000000105</v>
      </c>
      <c r="M697" s="117">
        <v>6426.4099999999889</v>
      </c>
      <c r="N697" s="121">
        <v>6144.4099999999889</v>
      </c>
      <c r="O697" s="73"/>
      <c r="P697" s="260"/>
      <c r="Q697" s="218"/>
      <c r="R697" s="261"/>
      <c r="T697" s="215"/>
      <c r="U697" s="215"/>
      <c r="V697" s="215"/>
    </row>
    <row r="698" spans="1:22">
      <c r="A698" s="200" t="s">
        <v>29</v>
      </c>
      <c r="B698" s="200" t="s">
        <v>222</v>
      </c>
      <c r="C698" s="201">
        <v>39762</v>
      </c>
      <c r="D698" s="201">
        <v>39824</v>
      </c>
      <c r="E698" s="200">
        <v>178661.685</v>
      </c>
      <c r="F698" s="200">
        <v>105313.09</v>
      </c>
      <c r="G698" s="200">
        <v>84497.27</v>
      </c>
      <c r="L698" s="202">
        <v>4059.8700000000244</v>
      </c>
      <c r="M698" s="200">
        <v>4356.3999999999942</v>
      </c>
      <c r="N698" s="203">
        <v>3674.7600000000093</v>
      </c>
      <c r="O698" s="231"/>
      <c r="P698" s="282">
        <v>178661.685</v>
      </c>
      <c r="Q698" s="232">
        <v>105313.09</v>
      </c>
      <c r="R698" s="283">
        <v>84497.27</v>
      </c>
      <c r="T698" s="215">
        <f>+P698/E698</f>
        <v>1</v>
      </c>
      <c r="U698" s="215">
        <f>+Q698/F698</f>
        <v>1</v>
      </c>
      <c r="V698" s="215">
        <f>+R698/G698</f>
        <v>1</v>
      </c>
    </row>
    <row r="699" spans="1:22">
      <c r="A699" s="200" t="s">
        <v>29</v>
      </c>
      <c r="B699" s="200" t="s">
        <v>223</v>
      </c>
      <c r="C699" s="201">
        <v>39825</v>
      </c>
      <c r="D699" s="201">
        <v>39853</v>
      </c>
      <c r="E699" s="200">
        <v>151216.54</v>
      </c>
      <c r="F699" s="200">
        <v>89013.39</v>
      </c>
      <c r="G699" s="200">
        <v>73152.684999999998</v>
      </c>
      <c r="L699" s="202">
        <v>3608.3999999999942</v>
      </c>
      <c r="M699" s="200">
        <v>3956.19</v>
      </c>
      <c r="N699" s="203">
        <v>3521.5699999999924</v>
      </c>
      <c r="O699" s="231"/>
      <c r="P699" s="260"/>
      <c r="Q699" s="218"/>
      <c r="R699" s="261"/>
      <c r="T699" s="215"/>
      <c r="U699" s="215"/>
      <c r="V699" s="215"/>
    </row>
    <row r="700" spans="1:22">
      <c r="A700" s="134" t="s">
        <v>25</v>
      </c>
      <c r="B700" s="134" t="s">
        <v>222</v>
      </c>
      <c r="C700" s="135">
        <v>39762</v>
      </c>
      <c r="D700" s="135">
        <v>39813</v>
      </c>
      <c r="E700" s="134">
        <v>201095.25</v>
      </c>
      <c r="F700" s="134">
        <v>148852.07</v>
      </c>
      <c r="G700" s="134">
        <v>116849.3</v>
      </c>
      <c r="L700" s="137">
        <v>8482.9599999999919</v>
      </c>
      <c r="M700" s="134">
        <v>7103.5200000000186</v>
      </c>
      <c r="N700" s="138">
        <v>7585.73</v>
      </c>
      <c r="O700" s="73"/>
      <c r="P700" s="284">
        <v>201095.25</v>
      </c>
      <c r="Q700" s="233">
        <v>148852.07</v>
      </c>
      <c r="R700" s="285">
        <v>116849.3</v>
      </c>
      <c r="T700" s="215">
        <f>+P700/E700</f>
        <v>1</v>
      </c>
      <c r="U700" s="215">
        <f>+Q700/F700</f>
        <v>1</v>
      </c>
      <c r="V700" s="215">
        <f>+R700/G700</f>
        <v>1</v>
      </c>
    </row>
    <row r="701" spans="1:22">
      <c r="A701" s="134" t="s">
        <v>25</v>
      </c>
      <c r="B701" s="134" t="s">
        <v>223</v>
      </c>
      <c r="C701" s="135">
        <v>39814</v>
      </c>
      <c r="D701" s="135">
        <v>39818</v>
      </c>
      <c r="E701" s="134">
        <v>183748.49</v>
      </c>
      <c r="F701" s="134">
        <v>137330.59</v>
      </c>
      <c r="G701" s="134">
        <v>110066.26</v>
      </c>
      <c r="L701" s="246">
        <v>8202.2199999999993</v>
      </c>
      <c r="M701" s="247">
        <v>6954.6299999999901</v>
      </c>
      <c r="N701" s="248">
        <v>7513.83</v>
      </c>
      <c r="O701" s="73"/>
      <c r="P701" s="260"/>
      <c r="Q701" s="218"/>
      <c r="R701" s="261"/>
      <c r="T701" s="215"/>
      <c r="U701" s="215"/>
      <c r="V701" s="215"/>
    </row>
    <row r="702" spans="1:22">
      <c r="A702" s="134" t="s">
        <v>25</v>
      </c>
      <c r="B702" s="134" t="s">
        <v>225</v>
      </c>
      <c r="C702" s="135">
        <v>39819</v>
      </c>
      <c r="D702" s="135">
        <v>39838</v>
      </c>
      <c r="E702" s="134">
        <v>183689.26</v>
      </c>
      <c r="F702" s="134">
        <v>139181.01999999999</v>
      </c>
      <c r="G702" s="134">
        <v>110474.11</v>
      </c>
      <c r="L702" s="246">
        <v>7086.320000000007</v>
      </c>
      <c r="M702" s="247">
        <v>6770.5099999999802</v>
      </c>
      <c r="N702" s="248">
        <v>7046.8999999999942</v>
      </c>
      <c r="O702" s="73"/>
      <c r="P702" s="260"/>
      <c r="Q702" s="218"/>
      <c r="R702" s="261"/>
      <c r="T702" s="215"/>
      <c r="U702" s="215"/>
      <c r="V702" s="215"/>
    </row>
    <row r="703" spans="1:22">
      <c r="A703" s="134" t="s">
        <v>25</v>
      </c>
      <c r="B703" s="134" t="s">
        <v>226</v>
      </c>
      <c r="C703" s="135">
        <v>39839</v>
      </c>
      <c r="D703" s="135">
        <v>39853</v>
      </c>
      <c r="E703" s="134">
        <v>164613.5</v>
      </c>
      <c r="F703" s="134">
        <v>125675.32</v>
      </c>
      <c r="G703" s="134">
        <v>101687.46</v>
      </c>
      <c r="L703" s="246">
        <v>6991.2300000000105</v>
      </c>
      <c r="M703" s="247">
        <v>6441.9800000000105</v>
      </c>
      <c r="N703" s="248">
        <v>6823.2600000000093</v>
      </c>
      <c r="O703" s="73"/>
      <c r="P703" s="260"/>
      <c r="Q703" s="218"/>
      <c r="R703" s="261"/>
      <c r="T703" s="215"/>
      <c r="U703" s="215"/>
      <c r="V703" s="215"/>
    </row>
    <row r="704" spans="1:22">
      <c r="A704" s="142" t="s">
        <v>26</v>
      </c>
      <c r="B704" s="142" t="s">
        <v>222</v>
      </c>
      <c r="C704" s="143">
        <v>39762</v>
      </c>
      <c r="D704" s="143">
        <v>39823</v>
      </c>
      <c r="E704" s="142">
        <v>129181.42699999998</v>
      </c>
      <c r="F704" s="142">
        <v>101845.18799999998</v>
      </c>
      <c r="G704" s="142">
        <v>81934.210000000006</v>
      </c>
      <c r="L704" s="250">
        <v>4250.6379999999917</v>
      </c>
      <c r="M704" s="176">
        <v>3359.3240000000078</v>
      </c>
      <c r="N704" s="251">
        <v>2609.2510000000184</v>
      </c>
      <c r="O704" s="73"/>
      <c r="P704" s="286">
        <v>122011.93699999998</v>
      </c>
      <c r="Q704" s="234">
        <v>96272.837999999974</v>
      </c>
      <c r="R704" s="287">
        <v>77860.63</v>
      </c>
      <c r="T704" s="220">
        <f>+P704/E704</f>
        <v>0.94450061307961863</v>
      </c>
      <c r="U704" s="220">
        <f>+Q704/F704</f>
        <v>0.94528607478244331</v>
      </c>
      <c r="V704" s="220">
        <f>+R704/G704</f>
        <v>0.95028230576702943</v>
      </c>
    </row>
    <row r="705" spans="1:22" ht="13.5" thickBot="1">
      <c r="A705" s="142" t="s">
        <v>26</v>
      </c>
      <c r="B705" s="142" t="s">
        <v>223</v>
      </c>
      <c r="C705" s="143">
        <v>39824</v>
      </c>
      <c r="D705" s="143">
        <v>39853</v>
      </c>
      <c r="E705" s="142">
        <v>119439.16</v>
      </c>
      <c r="F705" s="142">
        <v>94245.815000000002</v>
      </c>
      <c r="G705" s="142">
        <v>78007.207000000009</v>
      </c>
      <c r="L705" s="252">
        <v>4226.92</v>
      </c>
      <c r="M705" s="253">
        <v>3286.903999999995</v>
      </c>
      <c r="N705" s="254">
        <v>2526.6310000000085</v>
      </c>
      <c r="O705" s="73"/>
      <c r="P705" s="288"/>
      <c r="Q705" s="289"/>
      <c r="R705" s="290"/>
      <c r="T705" s="215"/>
      <c r="U705" s="215"/>
      <c r="V705" s="215"/>
    </row>
    <row r="706" spans="1:22">
      <c r="A706" s="160"/>
      <c r="B706" s="58"/>
      <c r="C706" s="58"/>
      <c r="D706" s="58"/>
      <c r="E706" s="58"/>
      <c r="F706" s="58"/>
      <c r="G706" s="58"/>
      <c r="L706" s="189"/>
      <c r="M706" s="59"/>
      <c r="N706" s="190"/>
      <c r="O706" s="60"/>
      <c r="P706" s="60"/>
    </row>
    <row r="707" spans="1:22">
      <c r="A707" s="160" t="s">
        <v>227</v>
      </c>
      <c r="B707" s="58"/>
      <c r="C707" s="58"/>
      <c r="D707" s="58"/>
      <c r="E707" s="58"/>
      <c r="F707" s="58"/>
      <c r="G707" s="58"/>
      <c r="L707" s="235"/>
      <c r="M707" s="236"/>
      <c r="N707" s="237"/>
      <c r="O707" s="60"/>
      <c r="P707" s="60"/>
    </row>
    <row r="708" spans="1:22" ht="24.75" customHeight="1">
      <c r="A708" s="238" t="s">
        <v>2</v>
      </c>
      <c r="B708" s="238" t="s">
        <v>37</v>
      </c>
      <c r="C708" s="238" t="s">
        <v>38</v>
      </c>
      <c r="D708" s="238" t="s">
        <v>39</v>
      </c>
      <c r="E708" s="239" t="s">
        <v>40</v>
      </c>
      <c r="F708" s="239" t="s">
        <v>41</v>
      </c>
      <c r="G708" s="239" t="s">
        <v>42</v>
      </c>
      <c r="L708" s="209" t="s">
        <v>108</v>
      </c>
      <c r="M708" s="62" t="s">
        <v>109</v>
      </c>
      <c r="N708" s="210" t="s">
        <v>110</v>
      </c>
      <c r="O708" s="32"/>
      <c r="P708" s="46"/>
    </row>
    <row r="709" spans="1:22">
      <c r="A709" s="66" t="s">
        <v>14</v>
      </c>
      <c r="B709" s="66" t="s">
        <v>228</v>
      </c>
      <c r="C709" s="67">
        <v>39670</v>
      </c>
      <c r="D709" s="67">
        <v>39761</v>
      </c>
      <c r="E709" s="66">
        <v>71474.103999999992</v>
      </c>
      <c r="F709" s="66">
        <v>52914.850999999981</v>
      </c>
      <c r="G709" s="66">
        <v>39084.738499999985</v>
      </c>
      <c r="L709" s="216">
        <v>1232.710000000021</v>
      </c>
      <c r="M709" s="66">
        <v>1497.74</v>
      </c>
      <c r="N709" s="217">
        <v>1097.6999999999898</v>
      </c>
      <c r="O709" s="73"/>
      <c r="P709" s="291"/>
      <c r="Q709" s="291"/>
      <c r="R709" s="46"/>
      <c r="S709" s="46"/>
    </row>
    <row r="710" spans="1:22">
      <c r="A710" s="79" t="s">
        <v>15</v>
      </c>
      <c r="B710" s="79" t="s">
        <v>228</v>
      </c>
      <c r="C710" s="80">
        <v>39670</v>
      </c>
      <c r="D710" s="80">
        <v>39761</v>
      </c>
      <c r="E710" s="79">
        <v>47508.803499999995</v>
      </c>
      <c r="F710" s="79">
        <v>43846.349499999989</v>
      </c>
      <c r="G710" s="79">
        <v>41830.392499999994</v>
      </c>
      <c r="L710" s="81">
        <v>2082.0369999999821</v>
      </c>
      <c r="M710" s="79">
        <v>2104.7169999999896</v>
      </c>
      <c r="N710" s="82">
        <v>2082.9369999999981</v>
      </c>
      <c r="O710" s="73"/>
      <c r="P710" s="291"/>
      <c r="Q710" s="291"/>
      <c r="R710" s="46"/>
      <c r="S710" s="46"/>
    </row>
    <row r="711" spans="1:22">
      <c r="A711" s="83" t="s">
        <v>16</v>
      </c>
      <c r="B711" s="83" t="s">
        <v>229</v>
      </c>
      <c r="C711" s="84">
        <v>39670</v>
      </c>
      <c r="D711" s="84">
        <v>39745</v>
      </c>
      <c r="E711" s="83">
        <v>45203.847500000003</v>
      </c>
      <c r="F711" s="83">
        <v>41596.015000000007</v>
      </c>
      <c r="G711" s="83">
        <v>38324.174999999996</v>
      </c>
      <c r="L711" s="86">
        <v>1573.27</v>
      </c>
      <c r="M711" s="83">
        <v>1690.87</v>
      </c>
      <c r="N711" s="87">
        <v>1669.7699999999895</v>
      </c>
      <c r="O711" s="73"/>
      <c r="P711" s="291"/>
      <c r="Q711" s="291"/>
      <c r="R711" s="46"/>
      <c r="S711" s="46"/>
    </row>
    <row r="712" spans="1:22">
      <c r="A712" s="83" t="s">
        <v>16</v>
      </c>
      <c r="B712" s="83" t="s">
        <v>230</v>
      </c>
      <c r="C712" s="84">
        <v>39746</v>
      </c>
      <c r="D712" s="84">
        <v>39752</v>
      </c>
      <c r="E712" s="83">
        <v>47257.592499999999</v>
      </c>
      <c r="F712" s="83">
        <v>43463.285000000003</v>
      </c>
      <c r="G712" s="83">
        <v>40170.732499999998</v>
      </c>
      <c r="L712" s="86">
        <v>1627.73</v>
      </c>
      <c r="M712" s="83">
        <v>1754.76</v>
      </c>
      <c r="N712" s="87">
        <v>1724.23</v>
      </c>
      <c r="O712" s="73"/>
      <c r="P712" s="291"/>
      <c r="Q712" s="291"/>
      <c r="R712" s="46"/>
      <c r="S712" s="46"/>
    </row>
    <row r="713" spans="1:22">
      <c r="A713" s="83" t="s">
        <v>16</v>
      </c>
      <c r="B713" s="83" t="s">
        <v>231</v>
      </c>
      <c r="C713" s="84">
        <v>39753</v>
      </c>
      <c r="D713" s="84">
        <v>39761</v>
      </c>
      <c r="E713" s="83">
        <v>47854.022499999999</v>
      </c>
      <c r="F713" s="83">
        <v>44030.105000000003</v>
      </c>
      <c r="G713" s="83">
        <v>40707.942499999997</v>
      </c>
      <c r="L713" s="86">
        <v>1661.570000000007</v>
      </c>
      <c r="M713" s="83">
        <v>1788.6000000000058</v>
      </c>
      <c r="N713" s="87">
        <v>1758.070000000007</v>
      </c>
      <c r="O713" s="73"/>
      <c r="P713" s="291"/>
      <c r="Q713" s="291"/>
      <c r="R713" s="46"/>
      <c r="S713" s="46"/>
    </row>
    <row r="714" spans="1:22">
      <c r="A714" s="88" t="s">
        <v>17</v>
      </c>
      <c r="B714" s="88" t="s">
        <v>228</v>
      </c>
      <c r="C714" s="89">
        <v>39670</v>
      </c>
      <c r="D714" s="89">
        <v>39752</v>
      </c>
      <c r="E714" s="88">
        <v>70337.072999999989</v>
      </c>
      <c r="F714" s="88">
        <v>61443.837999999989</v>
      </c>
      <c r="G714" s="88">
        <v>50613.395999999993</v>
      </c>
      <c r="L714" s="90">
        <v>1671.330999999991</v>
      </c>
      <c r="M714" s="88">
        <v>2061.0099999999948</v>
      </c>
      <c r="N714" s="91">
        <v>1537.1309999999867</v>
      </c>
      <c r="O714" s="73"/>
      <c r="P714" s="291"/>
      <c r="Q714" s="291"/>
      <c r="R714" s="46"/>
      <c r="S714" s="46"/>
    </row>
    <row r="715" spans="1:22">
      <c r="A715" s="88" t="s">
        <v>17</v>
      </c>
      <c r="B715" s="88" t="s">
        <v>230</v>
      </c>
      <c r="C715" s="89">
        <v>39753</v>
      </c>
      <c r="D715" s="89">
        <v>39761</v>
      </c>
      <c r="E715" s="88">
        <v>81047.884500000015</v>
      </c>
      <c r="F715" s="88">
        <v>71730.525999999998</v>
      </c>
      <c r="G715" s="88">
        <v>57803.474500000004</v>
      </c>
      <c r="L715" s="90">
        <v>2414.63</v>
      </c>
      <c r="M715" s="88">
        <v>2762.75</v>
      </c>
      <c r="N715" s="91">
        <v>1918.0680000000066</v>
      </c>
      <c r="O715" s="73"/>
      <c r="P715" s="291"/>
      <c r="Q715" s="291"/>
      <c r="R715" s="46"/>
      <c r="S715" s="46"/>
    </row>
    <row r="716" spans="1:22">
      <c r="A716" s="93" t="s">
        <v>30</v>
      </c>
      <c r="B716" s="93" t="s">
        <v>228</v>
      </c>
      <c r="C716" s="94">
        <v>39670</v>
      </c>
      <c r="D716" s="94">
        <v>39745</v>
      </c>
      <c r="E716" s="93">
        <v>76451.34</v>
      </c>
      <c r="F716" s="93">
        <v>63414.47</v>
      </c>
      <c r="G716" s="93">
        <v>55653.25</v>
      </c>
      <c r="L716" s="95">
        <v>2881.8999999999942</v>
      </c>
      <c r="M716" s="93">
        <v>2770.51</v>
      </c>
      <c r="N716" s="96">
        <v>2684.82</v>
      </c>
      <c r="O716" s="73"/>
      <c r="P716" s="291"/>
      <c r="Q716" s="291"/>
      <c r="R716" s="46"/>
      <c r="S716" s="46"/>
    </row>
    <row r="717" spans="1:22">
      <c r="A717" s="93" t="s">
        <v>30</v>
      </c>
      <c r="B717" s="93" t="s">
        <v>230</v>
      </c>
      <c r="C717" s="94">
        <v>39746</v>
      </c>
      <c r="D717" s="94">
        <v>39752</v>
      </c>
      <c r="E717" s="93">
        <v>74601.895000000004</v>
      </c>
      <c r="F717" s="93">
        <v>61721.405000000021</v>
      </c>
      <c r="G717" s="93">
        <v>54166.405000000006</v>
      </c>
      <c r="L717" s="95">
        <v>2761.179999999993</v>
      </c>
      <c r="M717" s="93">
        <v>2743.9900000000125</v>
      </c>
      <c r="N717" s="96">
        <v>2639.46</v>
      </c>
      <c r="O717" s="73"/>
      <c r="P717" s="291"/>
      <c r="Q717" s="291"/>
      <c r="R717" s="46"/>
      <c r="S717" s="46"/>
    </row>
    <row r="718" spans="1:22">
      <c r="A718" s="93" t="s">
        <v>30</v>
      </c>
      <c r="B718" s="93" t="s">
        <v>231</v>
      </c>
      <c r="C718" s="94">
        <v>39753</v>
      </c>
      <c r="D718" s="94">
        <v>39761</v>
      </c>
      <c r="E718" s="93">
        <v>65438.14</v>
      </c>
      <c r="F718" s="93">
        <v>54633.31</v>
      </c>
      <c r="G718" s="93">
        <v>47774.99</v>
      </c>
      <c r="L718" s="95">
        <v>2451.6</v>
      </c>
      <c r="M718" s="93">
        <v>2434.41</v>
      </c>
      <c r="N718" s="96">
        <v>2329.88</v>
      </c>
      <c r="O718" s="73"/>
      <c r="P718" s="291"/>
      <c r="Q718" s="291"/>
      <c r="R718" s="46"/>
      <c r="S718" s="46"/>
    </row>
    <row r="719" spans="1:22">
      <c r="A719" s="42" t="s">
        <v>19</v>
      </c>
      <c r="B719" s="42" t="s">
        <v>228</v>
      </c>
      <c r="C719" s="99">
        <v>39670</v>
      </c>
      <c r="D719" s="99">
        <v>39731</v>
      </c>
      <c r="E719" s="42">
        <v>91148.577499999985</v>
      </c>
      <c r="F719" s="42">
        <v>77098.600000000006</v>
      </c>
      <c r="G719" s="42">
        <v>63413.1</v>
      </c>
      <c r="L719" s="100">
        <v>3763.11</v>
      </c>
      <c r="M719" s="42">
        <v>3609.7100000000064</v>
      </c>
      <c r="N719" s="101">
        <v>2888.98</v>
      </c>
      <c r="O719" s="73"/>
      <c r="P719" s="35"/>
      <c r="Q719" s="35"/>
      <c r="R719" s="46"/>
      <c r="S719" s="46"/>
    </row>
    <row r="720" spans="1:22">
      <c r="A720" s="42" t="s">
        <v>19</v>
      </c>
      <c r="B720" s="42" t="s">
        <v>230</v>
      </c>
      <c r="C720" s="99">
        <v>39732</v>
      </c>
      <c r="D720" s="99">
        <v>39761</v>
      </c>
      <c r="E720" s="42">
        <v>92958.897500000021</v>
      </c>
      <c r="F720" s="42">
        <v>78936.53</v>
      </c>
      <c r="G720" s="42">
        <v>64996.114999999991</v>
      </c>
      <c r="L720" s="100">
        <v>3860.0900000000111</v>
      </c>
      <c r="M720" s="42">
        <v>3706.69</v>
      </c>
      <c r="N720" s="101">
        <v>2977.12</v>
      </c>
      <c r="O720" s="73"/>
      <c r="P720" s="35"/>
      <c r="Q720" s="35"/>
      <c r="R720" s="32"/>
      <c r="S720" s="32"/>
    </row>
    <row r="721" spans="1:19">
      <c r="A721" s="102" t="s">
        <v>20</v>
      </c>
      <c r="B721" s="102" t="s">
        <v>228</v>
      </c>
      <c r="C721" s="103">
        <v>39670</v>
      </c>
      <c r="D721" s="103">
        <v>39745</v>
      </c>
      <c r="E721" s="102">
        <v>65644.649999999994</v>
      </c>
      <c r="F721" s="102">
        <v>51192.157499999987</v>
      </c>
      <c r="G721" s="102">
        <v>42658.52</v>
      </c>
      <c r="L721" s="104">
        <v>3017.7599999999948</v>
      </c>
      <c r="M721" s="102">
        <v>2726.63</v>
      </c>
      <c r="N721" s="105">
        <v>2335.5500000000002</v>
      </c>
      <c r="O721" s="73"/>
      <c r="P721" s="73"/>
      <c r="Q721" s="73"/>
      <c r="R721" s="32"/>
      <c r="S721" s="32"/>
    </row>
    <row r="722" spans="1:19">
      <c r="A722" s="102" t="s">
        <v>20</v>
      </c>
      <c r="B722" s="102" t="s">
        <v>230</v>
      </c>
      <c r="C722" s="103">
        <v>39746</v>
      </c>
      <c r="D722" s="103">
        <v>39761</v>
      </c>
      <c r="E722" s="102">
        <v>69286.16</v>
      </c>
      <c r="F722" s="102">
        <v>53871.537499999999</v>
      </c>
      <c r="G722" s="102">
        <v>44876.38</v>
      </c>
      <c r="L722" s="104">
        <v>3197.2400000000052</v>
      </c>
      <c r="M722" s="102">
        <v>2880.4699999999939</v>
      </c>
      <c r="N722" s="105">
        <v>2463.75</v>
      </c>
      <c r="O722" s="73"/>
      <c r="P722" s="35"/>
      <c r="Q722" s="35"/>
      <c r="R722" s="35"/>
      <c r="S722" s="32"/>
    </row>
    <row r="723" spans="1:19">
      <c r="A723" s="106" t="s">
        <v>21</v>
      </c>
      <c r="B723" s="106" t="s">
        <v>228</v>
      </c>
      <c r="C723" s="107">
        <v>39670</v>
      </c>
      <c r="D723" s="107">
        <v>39761</v>
      </c>
      <c r="E723" s="106">
        <v>70372.175000000003</v>
      </c>
      <c r="F723" s="106">
        <v>66485.08</v>
      </c>
      <c r="G723" s="106">
        <v>63577.81</v>
      </c>
      <c r="L723" s="108">
        <v>3692.8199999999924</v>
      </c>
      <c r="M723" s="106">
        <v>4249.87</v>
      </c>
      <c r="N723" s="109">
        <v>3555.0799999999945</v>
      </c>
      <c r="O723" s="73"/>
      <c r="P723" s="73"/>
      <c r="Q723" s="73"/>
      <c r="R723" s="32"/>
      <c r="S723" s="32"/>
    </row>
    <row r="724" spans="1:19">
      <c r="A724" s="195" t="s">
        <v>28</v>
      </c>
      <c r="B724" s="195" t="s">
        <v>228</v>
      </c>
      <c r="C724" s="196">
        <v>39670</v>
      </c>
      <c r="D724" s="196">
        <v>39745</v>
      </c>
      <c r="E724" s="195">
        <v>44691.93880952381</v>
      </c>
      <c r="F724" s="195">
        <v>38765.56</v>
      </c>
      <c r="G724" s="195">
        <v>34802.03</v>
      </c>
      <c r="L724" s="197">
        <v>1593.94</v>
      </c>
      <c r="M724" s="195">
        <v>1797.46</v>
      </c>
      <c r="N724" s="198">
        <v>1582.48</v>
      </c>
      <c r="O724" s="73"/>
      <c r="P724" s="73"/>
      <c r="Q724" s="73"/>
      <c r="R724" s="32"/>
      <c r="S724" s="32"/>
    </row>
    <row r="725" spans="1:19">
      <c r="A725" s="195" t="s">
        <v>28</v>
      </c>
      <c r="B725" s="195" t="s">
        <v>230</v>
      </c>
      <c r="C725" s="196">
        <v>39746</v>
      </c>
      <c r="D725" s="196">
        <v>39761</v>
      </c>
      <c r="E725" s="195">
        <v>44961.422333333336</v>
      </c>
      <c r="F725" s="195">
        <v>39128.735000000001</v>
      </c>
      <c r="G725" s="195">
        <v>35163.379999999997</v>
      </c>
      <c r="L725" s="197">
        <v>1612.19</v>
      </c>
      <c r="M725" s="195">
        <v>1819.36</v>
      </c>
      <c r="N725" s="198">
        <v>1600.73</v>
      </c>
      <c r="O725" s="73"/>
      <c r="P725" s="73"/>
      <c r="Q725" s="73"/>
      <c r="R725" s="32"/>
      <c r="S725" s="32"/>
    </row>
    <row r="726" spans="1:19">
      <c r="A726" s="110" t="s">
        <v>22</v>
      </c>
      <c r="B726" s="110" t="s">
        <v>228</v>
      </c>
      <c r="C726" s="111">
        <v>39670</v>
      </c>
      <c r="D726" s="111">
        <v>39761</v>
      </c>
      <c r="E726" s="110">
        <v>136515.73000000001</v>
      </c>
      <c r="F726" s="110">
        <v>100635.56</v>
      </c>
      <c r="G726" s="110">
        <v>83877.440000000002</v>
      </c>
      <c r="L726" s="113">
        <v>4323.7300000000105</v>
      </c>
      <c r="M726" s="110">
        <v>3925.3199999999924</v>
      </c>
      <c r="N726" s="114">
        <v>3151.7100000000064</v>
      </c>
      <c r="O726" s="73"/>
      <c r="P726" s="73"/>
      <c r="Q726" s="73"/>
      <c r="R726" s="32"/>
      <c r="S726" s="32"/>
    </row>
    <row r="727" spans="1:19">
      <c r="A727" s="117" t="s">
        <v>23</v>
      </c>
      <c r="B727" s="117" t="s">
        <v>228</v>
      </c>
      <c r="C727" s="118">
        <v>39670</v>
      </c>
      <c r="D727" s="118">
        <v>39742</v>
      </c>
      <c r="E727" s="117">
        <v>243225.19</v>
      </c>
      <c r="F727" s="117">
        <v>165352.1</v>
      </c>
      <c r="G727" s="117">
        <v>130300.81</v>
      </c>
      <c r="L727" s="120">
        <v>7968.5100000000093</v>
      </c>
      <c r="M727" s="117">
        <v>6982.070000000007</v>
      </c>
      <c r="N727" s="121">
        <v>6576.34</v>
      </c>
      <c r="O727" s="73"/>
      <c r="P727" s="73"/>
      <c r="Q727" s="73"/>
      <c r="R727" s="32"/>
      <c r="S727" s="32"/>
    </row>
    <row r="728" spans="1:19">
      <c r="A728" s="117" t="s">
        <v>23</v>
      </c>
      <c r="B728" s="117" t="s">
        <v>230</v>
      </c>
      <c r="C728" s="118">
        <v>39743</v>
      </c>
      <c r="D728" s="118">
        <v>39761</v>
      </c>
      <c r="E728" s="117">
        <v>241849.66</v>
      </c>
      <c r="F728" s="117">
        <v>165352.1</v>
      </c>
      <c r="G728" s="117">
        <v>130300.81</v>
      </c>
      <c r="L728" s="120">
        <v>7899.8000000000175</v>
      </c>
      <c r="M728" s="117">
        <v>6982.070000000007</v>
      </c>
      <c r="N728" s="121">
        <v>6576.34</v>
      </c>
      <c r="O728" s="73"/>
      <c r="P728" s="73"/>
      <c r="Q728" s="73"/>
      <c r="R728" s="32"/>
      <c r="S728" s="32"/>
    </row>
    <row r="729" spans="1:19">
      <c r="A729" s="200" t="s">
        <v>29</v>
      </c>
      <c r="B729" s="200" t="s">
        <v>228</v>
      </c>
      <c r="C729" s="201">
        <v>39670</v>
      </c>
      <c r="D729" s="201">
        <v>39761</v>
      </c>
      <c r="E729" s="200">
        <v>182932.75</v>
      </c>
      <c r="F729" s="200">
        <v>104669.53</v>
      </c>
      <c r="G729" s="200">
        <v>84470.53</v>
      </c>
      <c r="L729" s="202">
        <v>4009.62</v>
      </c>
      <c r="M729" s="200">
        <v>4370.4399999999996</v>
      </c>
      <c r="N729" s="203">
        <v>3752.8999999999942</v>
      </c>
      <c r="O729" s="231"/>
      <c r="P729" s="231"/>
      <c r="Q729" s="231"/>
      <c r="R729" s="32"/>
      <c r="S729" s="32"/>
    </row>
    <row r="730" spans="1:19">
      <c r="A730" s="134" t="s">
        <v>25</v>
      </c>
      <c r="B730" s="134" t="s">
        <v>228</v>
      </c>
      <c r="C730" s="135">
        <v>39670</v>
      </c>
      <c r="D730" s="135">
        <v>39761</v>
      </c>
      <c r="E730" s="134">
        <v>210160.02</v>
      </c>
      <c r="F730" s="134">
        <v>153649.67000000001</v>
      </c>
      <c r="G730" s="134">
        <v>113664.75</v>
      </c>
      <c r="L730" s="137">
        <v>8625.44</v>
      </c>
      <c r="M730" s="134">
        <v>7374.0600000000268</v>
      </c>
      <c r="N730" s="138">
        <v>7587.22</v>
      </c>
      <c r="O730" s="73"/>
      <c r="P730" s="73"/>
      <c r="Q730" s="73"/>
      <c r="R730" s="32"/>
      <c r="S730" s="32"/>
    </row>
    <row r="731" spans="1:19">
      <c r="A731" s="142" t="s">
        <v>26</v>
      </c>
      <c r="B731" s="142" t="s">
        <v>228</v>
      </c>
      <c r="C731" s="143">
        <v>39670</v>
      </c>
      <c r="D731" s="143">
        <v>39731</v>
      </c>
      <c r="E731" s="142">
        <v>125098.07</v>
      </c>
      <c r="F731" s="142">
        <v>96885.538</v>
      </c>
      <c r="G731" s="142">
        <v>78478.221000000005</v>
      </c>
      <c r="L731" s="204">
        <v>4029.5730000000185</v>
      </c>
      <c r="M731" s="142">
        <v>2997.5070000000123</v>
      </c>
      <c r="N731" s="205">
        <v>2206.9660000000149</v>
      </c>
      <c r="O731" s="73"/>
      <c r="P731" s="73"/>
      <c r="Q731" s="73"/>
      <c r="R731" s="32"/>
      <c r="S731" s="32"/>
    </row>
    <row r="732" spans="1:19" ht="13.5" thickBot="1">
      <c r="A732" s="142" t="s">
        <v>26</v>
      </c>
      <c r="B732" s="142" t="s">
        <v>230</v>
      </c>
      <c r="C732" s="143">
        <v>39732</v>
      </c>
      <c r="D732" s="143">
        <v>39761</v>
      </c>
      <c r="E732" s="142">
        <v>130863.80699999999</v>
      </c>
      <c r="F732" s="142">
        <v>102344.04399999999</v>
      </c>
      <c r="G732" s="142">
        <v>82413.269</v>
      </c>
      <c r="L732" s="252">
        <v>4391.5349999999598</v>
      </c>
      <c r="M732" s="253">
        <v>3272.8130000000092</v>
      </c>
      <c r="N732" s="254">
        <v>2522.7619999999879</v>
      </c>
      <c r="O732" s="73"/>
      <c r="P732" s="73"/>
      <c r="Q732" s="73"/>
      <c r="R732" s="32"/>
      <c r="S732" s="32"/>
    </row>
    <row r="733" spans="1:19">
      <c r="L733" s="189"/>
      <c r="M733" s="59"/>
      <c r="N733" s="190"/>
      <c r="O733" s="46"/>
      <c r="P733" s="46"/>
    </row>
    <row r="734" spans="1:19">
      <c r="A734" s="160" t="s">
        <v>232</v>
      </c>
      <c r="B734" s="58"/>
      <c r="C734" s="58"/>
      <c r="D734" s="58"/>
      <c r="E734" s="58"/>
      <c r="F734" s="58"/>
      <c r="G734" s="58"/>
      <c r="L734" s="235"/>
      <c r="M734" s="236"/>
      <c r="N734" s="237"/>
      <c r="O734" s="60"/>
      <c r="P734" s="60"/>
      <c r="Q734" s="32"/>
      <c r="R734" s="32"/>
      <c r="S734" s="32"/>
    </row>
    <row r="735" spans="1:19" ht="25.5" customHeight="1">
      <c r="A735" s="238" t="s">
        <v>2</v>
      </c>
      <c r="B735" s="238" t="s">
        <v>37</v>
      </c>
      <c r="C735" s="238" t="s">
        <v>38</v>
      </c>
      <c r="D735" s="238" t="s">
        <v>39</v>
      </c>
      <c r="E735" s="239" t="s">
        <v>40</v>
      </c>
      <c r="F735" s="239" t="s">
        <v>41</v>
      </c>
      <c r="G735" s="239" t="s">
        <v>42</v>
      </c>
      <c r="L735" s="209" t="s">
        <v>108</v>
      </c>
      <c r="M735" s="62" t="s">
        <v>109</v>
      </c>
      <c r="N735" s="210" t="s">
        <v>110</v>
      </c>
      <c r="O735" s="32"/>
      <c r="P735" s="46"/>
      <c r="Q735" s="46"/>
      <c r="R735" s="46"/>
      <c r="S735" s="32"/>
    </row>
    <row r="736" spans="1:19">
      <c r="A736" s="66" t="s">
        <v>14</v>
      </c>
      <c r="B736" s="66" t="s">
        <v>233</v>
      </c>
      <c r="C736" s="67">
        <v>39578</v>
      </c>
      <c r="D736" s="67">
        <v>39669</v>
      </c>
      <c r="E736" s="66">
        <v>73961.672999999995</v>
      </c>
      <c r="F736" s="66">
        <v>52635.942999999999</v>
      </c>
      <c r="G736" s="66">
        <v>38601.9</v>
      </c>
      <c r="L736" s="216">
        <v>1232.7099999999919</v>
      </c>
      <c r="M736" s="66">
        <v>1497.74</v>
      </c>
      <c r="N736" s="217">
        <v>1097.7</v>
      </c>
      <c r="O736" s="73"/>
      <c r="P736" s="35"/>
      <c r="Q736" s="35"/>
      <c r="R736" s="35"/>
      <c r="S736" s="32"/>
    </row>
    <row r="737" spans="1:19">
      <c r="A737" s="79" t="s">
        <v>15</v>
      </c>
      <c r="B737" s="79" t="s">
        <v>233</v>
      </c>
      <c r="C737" s="80">
        <v>39578</v>
      </c>
      <c r="D737" s="80">
        <v>39669</v>
      </c>
      <c r="E737" s="79">
        <v>49131.349499999997</v>
      </c>
      <c r="F737" s="79">
        <v>43857.765499999994</v>
      </c>
      <c r="G737" s="79">
        <v>41857.092299999989</v>
      </c>
      <c r="L737" s="81">
        <v>2094.3529999999955</v>
      </c>
      <c r="M737" s="79">
        <v>2116.1329999999944</v>
      </c>
      <c r="N737" s="82">
        <v>2094.3529999999882</v>
      </c>
      <c r="O737" s="73"/>
      <c r="P737" s="35"/>
      <c r="Q737" s="35"/>
      <c r="R737" s="35"/>
      <c r="S737" s="32"/>
    </row>
    <row r="738" spans="1:19">
      <c r="A738" s="83" t="s">
        <v>16</v>
      </c>
      <c r="B738" s="83" t="s">
        <v>233</v>
      </c>
      <c r="C738" s="84">
        <v>39578</v>
      </c>
      <c r="D738" s="84">
        <v>39669</v>
      </c>
      <c r="E738" s="83">
        <v>47062.79250000001</v>
      </c>
      <c r="F738" s="83">
        <v>42169.005000000005</v>
      </c>
      <c r="G738" s="83">
        <v>38779.512500000004</v>
      </c>
      <c r="L738" s="86">
        <v>1790.42</v>
      </c>
      <c r="M738" s="83">
        <v>1827.2799999999916</v>
      </c>
      <c r="N738" s="87">
        <v>1810.93</v>
      </c>
      <c r="O738" s="73"/>
      <c r="P738" s="35"/>
      <c r="Q738" s="35"/>
      <c r="R738" s="35"/>
      <c r="S738" s="32"/>
    </row>
    <row r="739" spans="1:19">
      <c r="A739" s="88" t="s">
        <v>17</v>
      </c>
      <c r="B739" s="88" t="s">
        <v>233</v>
      </c>
      <c r="C739" s="89">
        <v>39578</v>
      </c>
      <c r="D739" s="89">
        <v>39669</v>
      </c>
      <c r="E739" s="88">
        <v>72095.084999999992</v>
      </c>
      <c r="F739" s="88">
        <v>61602.197999999997</v>
      </c>
      <c r="G739" s="88">
        <v>51036.994000000006</v>
      </c>
      <c r="L739" s="90">
        <v>1740.7909999999829</v>
      </c>
      <c r="M739" s="88">
        <v>2290.41</v>
      </c>
      <c r="N739" s="91">
        <v>1721.2910000000047</v>
      </c>
      <c r="O739" s="73"/>
      <c r="P739" s="35"/>
      <c r="Q739" s="35"/>
      <c r="R739" s="35"/>
      <c r="S739" s="32"/>
    </row>
    <row r="740" spans="1:19">
      <c r="A740" s="93" t="s">
        <v>30</v>
      </c>
      <c r="B740" s="93" t="s">
        <v>233</v>
      </c>
      <c r="C740" s="94">
        <v>39578</v>
      </c>
      <c r="D740" s="94">
        <v>39669</v>
      </c>
      <c r="E740" s="93">
        <v>80046.75</v>
      </c>
      <c r="F740" s="93">
        <v>63614.77</v>
      </c>
      <c r="G740" s="93">
        <v>56175.66</v>
      </c>
      <c r="L740" s="95">
        <v>2998.0499999999884</v>
      </c>
      <c r="M740" s="93">
        <v>2998.05</v>
      </c>
      <c r="N740" s="96">
        <v>2822.51</v>
      </c>
      <c r="O740" s="73"/>
      <c r="P740" s="35"/>
      <c r="Q740" s="35"/>
      <c r="R740" s="35"/>
      <c r="S740" s="32"/>
    </row>
    <row r="741" spans="1:19">
      <c r="A741" s="42" t="s">
        <v>19</v>
      </c>
      <c r="B741" s="42" t="s">
        <v>233</v>
      </c>
      <c r="C741" s="99">
        <v>39578</v>
      </c>
      <c r="D741" s="99">
        <v>39669</v>
      </c>
      <c r="E741" s="42">
        <v>93655.17</v>
      </c>
      <c r="F741" s="42">
        <v>77782.78</v>
      </c>
      <c r="G741" s="42">
        <v>65989.074999999997</v>
      </c>
      <c r="L741" s="100">
        <v>4181.83</v>
      </c>
      <c r="M741" s="42">
        <v>3965.84</v>
      </c>
      <c r="N741" s="101">
        <v>3866.53</v>
      </c>
      <c r="O741" s="73"/>
      <c r="P741" s="35"/>
      <c r="Q741" s="35"/>
      <c r="R741" s="35"/>
      <c r="S741" s="32"/>
    </row>
    <row r="742" spans="1:19">
      <c r="A742" s="102" t="s">
        <v>20</v>
      </c>
      <c r="B742" s="102" t="s">
        <v>233</v>
      </c>
      <c r="C742" s="103">
        <v>39578</v>
      </c>
      <c r="D742" s="103">
        <v>39669</v>
      </c>
      <c r="E742" s="102">
        <v>66461.562999999995</v>
      </c>
      <c r="F742" s="102">
        <v>53252.182499999995</v>
      </c>
      <c r="G742" s="102">
        <v>44389.91</v>
      </c>
      <c r="L742" s="104">
        <v>3276.0699999999924</v>
      </c>
      <c r="M742" s="102">
        <v>3434.54</v>
      </c>
      <c r="N742" s="105">
        <v>2993.04</v>
      </c>
      <c r="O742" s="73"/>
      <c r="P742" s="35"/>
      <c r="Q742" s="35"/>
      <c r="R742" s="35"/>
      <c r="S742" s="32"/>
    </row>
    <row r="743" spans="1:19">
      <c r="A743" s="106" t="s">
        <v>21</v>
      </c>
      <c r="B743" s="106" t="s">
        <v>234</v>
      </c>
      <c r="C743" s="107">
        <v>39578</v>
      </c>
      <c r="D743" s="107">
        <v>39620</v>
      </c>
      <c r="E743" s="106">
        <v>73306.869000000006</v>
      </c>
      <c r="F743" s="106">
        <v>66787.316999999995</v>
      </c>
      <c r="G743" s="106">
        <v>64737.07</v>
      </c>
      <c r="L743" s="108">
        <v>3811.9900000000052</v>
      </c>
      <c r="M743" s="106">
        <v>4441.3500000000004</v>
      </c>
      <c r="N743" s="109">
        <v>3784.66</v>
      </c>
      <c r="O743" s="73"/>
      <c r="P743" s="35"/>
      <c r="Q743" s="35"/>
      <c r="R743" s="35"/>
      <c r="S743" s="32"/>
    </row>
    <row r="744" spans="1:19">
      <c r="A744" s="106" t="s">
        <v>21</v>
      </c>
      <c r="B744" s="106" t="s">
        <v>235</v>
      </c>
      <c r="C744" s="107">
        <v>39621</v>
      </c>
      <c r="D744" s="107">
        <v>39669</v>
      </c>
      <c r="E744" s="106">
        <v>73814.354000000021</v>
      </c>
      <c r="F744" s="106">
        <v>67329.684999999998</v>
      </c>
      <c r="G744" s="106">
        <v>65304.368999999992</v>
      </c>
      <c r="L744" s="108">
        <v>4369.2700000000186</v>
      </c>
      <c r="M744" s="106">
        <v>4991.87</v>
      </c>
      <c r="N744" s="109">
        <v>4341.9399999999878</v>
      </c>
      <c r="O744" s="73"/>
      <c r="P744" s="35"/>
      <c r="Q744" s="35"/>
      <c r="R744" s="35"/>
      <c r="S744" s="32"/>
    </row>
    <row r="745" spans="1:19">
      <c r="A745" s="195" t="s">
        <v>28</v>
      </c>
      <c r="B745" s="195" t="s">
        <v>234</v>
      </c>
      <c r="C745" s="196">
        <v>39578</v>
      </c>
      <c r="D745" s="196">
        <v>39620</v>
      </c>
      <c r="E745" s="195">
        <v>44123.582380952379</v>
      </c>
      <c r="F745" s="195">
        <v>39330.18</v>
      </c>
      <c r="G745" s="195">
        <v>36366.720000000001</v>
      </c>
      <c r="L745" s="197">
        <v>2154.56</v>
      </c>
      <c r="M745" s="195">
        <v>2719.02</v>
      </c>
      <c r="N745" s="198">
        <v>1960.6</v>
      </c>
      <c r="O745" s="73"/>
      <c r="P745" s="291"/>
      <c r="Q745" s="291"/>
      <c r="R745" s="46"/>
      <c r="S745" s="32"/>
    </row>
    <row r="746" spans="1:19">
      <c r="A746" s="195" t="s">
        <v>28</v>
      </c>
      <c r="B746" s="195" t="s">
        <v>235</v>
      </c>
      <c r="C746" s="196">
        <v>39621</v>
      </c>
      <c r="D746" s="196">
        <v>39669</v>
      </c>
      <c r="E746" s="195">
        <v>45896.752333333337</v>
      </c>
      <c r="F746" s="195">
        <v>39679.800000000003</v>
      </c>
      <c r="G746" s="195">
        <v>36578.269999999997</v>
      </c>
      <c r="L746" s="197">
        <v>2054.92</v>
      </c>
      <c r="M746" s="195">
        <v>2785.02</v>
      </c>
      <c r="N746" s="198">
        <v>2026.6</v>
      </c>
      <c r="O746" s="73"/>
      <c r="P746" s="291"/>
      <c r="Q746" s="291"/>
      <c r="R746" s="46"/>
      <c r="S746" s="32"/>
    </row>
    <row r="747" spans="1:19">
      <c r="A747" s="110" t="s">
        <v>22</v>
      </c>
      <c r="B747" s="110" t="s">
        <v>234</v>
      </c>
      <c r="C747" s="111">
        <v>39578</v>
      </c>
      <c r="D747" s="111">
        <v>39593</v>
      </c>
      <c r="E747" s="110">
        <v>136616.51999999999</v>
      </c>
      <c r="F747" s="110">
        <v>99025.13</v>
      </c>
      <c r="G747" s="110">
        <v>84675.43</v>
      </c>
      <c r="L747" s="113">
        <v>4256.5600000000004</v>
      </c>
      <c r="M747" s="110">
        <v>3919.83</v>
      </c>
      <c r="N747" s="114">
        <v>3396.67</v>
      </c>
      <c r="O747" s="73"/>
      <c r="P747" s="35"/>
      <c r="Q747" s="35"/>
      <c r="R747" s="35"/>
      <c r="S747" s="32"/>
    </row>
    <row r="748" spans="1:19">
      <c r="A748" s="110" t="s">
        <v>22</v>
      </c>
      <c r="B748" s="110" t="s">
        <v>235</v>
      </c>
      <c r="C748" s="111">
        <v>39594</v>
      </c>
      <c r="D748" s="111">
        <v>39669</v>
      </c>
      <c r="E748" s="110">
        <v>137616.32999999999</v>
      </c>
      <c r="F748" s="110">
        <v>100368.91</v>
      </c>
      <c r="G748" s="110">
        <v>85929.37</v>
      </c>
      <c r="L748" s="113">
        <v>4297.0199999999895</v>
      </c>
      <c r="M748" s="110">
        <v>3997.4300000000076</v>
      </c>
      <c r="N748" s="114">
        <v>3496.73</v>
      </c>
      <c r="O748" s="73"/>
      <c r="P748" s="35"/>
      <c r="Q748" s="35"/>
      <c r="R748" s="35"/>
      <c r="S748" s="32"/>
    </row>
    <row r="749" spans="1:19">
      <c r="A749" s="117" t="s">
        <v>23</v>
      </c>
      <c r="B749" s="117" t="s">
        <v>233</v>
      </c>
      <c r="C749" s="118">
        <v>39578</v>
      </c>
      <c r="D749" s="118">
        <v>39669</v>
      </c>
      <c r="E749" s="117">
        <v>247097.96</v>
      </c>
      <c r="F749" s="117">
        <v>170564.98</v>
      </c>
      <c r="G749" s="117">
        <v>138020.23000000001</v>
      </c>
      <c r="L749" s="120">
        <v>8760.4199999999837</v>
      </c>
      <c r="M749" s="117">
        <v>7474.4200000000128</v>
      </c>
      <c r="N749" s="121">
        <v>7075.1000000000058</v>
      </c>
      <c r="O749" s="73"/>
      <c r="P749" s="35"/>
      <c r="Q749" s="35"/>
      <c r="R749" s="35"/>
      <c r="S749" s="32"/>
    </row>
    <row r="750" spans="1:19">
      <c r="A750" s="200" t="s">
        <v>29</v>
      </c>
      <c r="B750" s="200" t="s">
        <v>233</v>
      </c>
      <c r="C750" s="201">
        <v>39578</v>
      </c>
      <c r="D750" s="201">
        <v>39669</v>
      </c>
      <c r="E750" s="200">
        <v>189168.83</v>
      </c>
      <c r="F750" s="200">
        <v>106161.44</v>
      </c>
      <c r="G750" s="200">
        <v>86054.87</v>
      </c>
      <c r="L750" s="202">
        <v>3872.0699999999779</v>
      </c>
      <c r="M750" s="200">
        <v>4304.7700000000004</v>
      </c>
      <c r="N750" s="203">
        <v>3646.86</v>
      </c>
      <c r="O750" s="231"/>
      <c r="P750" s="35"/>
      <c r="Q750" s="35"/>
      <c r="R750" s="35"/>
      <c r="S750" s="32"/>
    </row>
    <row r="751" spans="1:19">
      <c r="A751" s="134" t="s">
        <v>25</v>
      </c>
      <c r="B751" s="134" t="s">
        <v>234</v>
      </c>
      <c r="C751" s="135">
        <v>39578</v>
      </c>
      <c r="D751" s="135">
        <v>39593</v>
      </c>
      <c r="E751" s="134">
        <v>212779.16</v>
      </c>
      <c r="F751" s="134">
        <v>149214.96</v>
      </c>
      <c r="G751" s="134">
        <v>116424.61</v>
      </c>
      <c r="L751" s="137">
        <v>9834.390000000014</v>
      </c>
      <c r="M751" s="134">
        <v>7499.34</v>
      </c>
      <c r="N751" s="138">
        <v>6597.78</v>
      </c>
      <c r="O751" s="73"/>
      <c r="P751" s="35"/>
      <c r="Q751" s="35"/>
      <c r="R751" s="35"/>
      <c r="S751" s="32"/>
    </row>
    <row r="752" spans="1:19">
      <c r="A752" s="134" t="s">
        <v>25</v>
      </c>
      <c r="B752" s="134" t="s">
        <v>235</v>
      </c>
      <c r="C752" s="135">
        <v>39594</v>
      </c>
      <c r="D752" s="135">
        <v>39669</v>
      </c>
      <c r="E752" s="134">
        <v>215072.95</v>
      </c>
      <c r="F752" s="134">
        <v>156541.99</v>
      </c>
      <c r="G752" s="134">
        <v>114222.48</v>
      </c>
      <c r="L752" s="137">
        <v>8805.2300000000105</v>
      </c>
      <c r="M752" s="134">
        <v>7699.13</v>
      </c>
      <c r="N752" s="138">
        <v>7644.1299999999901</v>
      </c>
      <c r="O752" s="73"/>
      <c r="P752" s="291"/>
      <c r="Q752" s="291"/>
      <c r="R752" s="46"/>
      <c r="S752" s="32"/>
    </row>
    <row r="753" spans="1:19">
      <c r="A753" s="142" t="s">
        <v>26</v>
      </c>
      <c r="B753" s="142" t="s">
        <v>234</v>
      </c>
      <c r="C753" s="143">
        <v>39578</v>
      </c>
      <c r="D753" s="143">
        <v>39620</v>
      </c>
      <c r="E753" s="142">
        <v>130134.44</v>
      </c>
      <c r="F753" s="142">
        <v>98197.66</v>
      </c>
      <c r="G753" s="142">
        <v>78948.81</v>
      </c>
      <c r="L753" s="204">
        <v>4182.070000000007</v>
      </c>
      <c r="M753" s="142">
        <v>3047.7</v>
      </c>
      <c r="N753" s="205">
        <v>2217.8999999999942</v>
      </c>
      <c r="O753" s="73"/>
      <c r="P753" s="73"/>
      <c r="Q753" s="73"/>
      <c r="R753" s="32"/>
      <c r="S753" s="32"/>
    </row>
    <row r="754" spans="1:19">
      <c r="A754" s="142" t="s">
        <v>26</v>
      </c>
      <c r="B754" s="142" t="s">
        <v>235</v>
      </c>
      <c r="C754" s="143">
        <v>39621</v>
      </c>
      <c r="D754" s="143">
        <v>39669</v>
      </c>
      <c r="E754" s="142">
        <v>125585.31</v>
      </c>
      <c r="F754" s="142">
        <v>96576.68</v>
      </c>
      <c r="G754" s="142">
        <v>78214.94</v>
      </c>
      <c r="L754" s="204">
        <v>4075.97</v>
      </c>
      <c r="M754" s="142">
        <v>2985.48</v>
      </c>
      <c r="N754" s="205">
        <v>2199.56</v>
      </c>
      <c r="O754" s="73"/>
      <c r="P754" s="73"/>
      <c r="Q754" s="73"/>
      <c r="R754" s="32"/>
      <c r="S754" s="32"/>
    </row>
    <row r="755" spans="1:19">
      <c r="A755" s="160"/>
      <c r="B755" s="58"/>
      <c r="C755" s="58"/>
      <c r="D755" s="58"/>
      <c r="E755" s="58"/>
      <c r="F755" s="58"/>
      <c r="G755" s="58"/>
      <c r="L755" s="235"/>
      <c r="M755" s="236"/>
      <c r="N755" s="237"/>
      <c r="O755" s="60"/>
      <c r="P755" s="60"/>
      <c r="Q755" s="32"/>
      <c r="R755" s="32"/>
      <c r="S755" s="32"/>
    </row>
    <row r="756" spans="1:19">
      <c r="A756" s="160" t="s">
        <v>236</v>
      </c>
      <c r="B756" s="58"/>
      <c r="C756" s="58"/>
      <c r="D756" s="58"/>
      <c r="E756" s="58"/>
      <c r="F756" s="58"/>
      <c r="G756" s="58"/>
      <c r="L756" s="235"/>
      <c r="M756" s="236"/>
      <c r="N756" s="237"/>
      <c r="O756" s="60"/>
      <c r="P756" s="60"/>
      <c r="Q756" s="32"/>
      <c r="R756" s="32"/>
      <c r="S756" s="32"/>
    </row>
    <row r="757" spans="1:19" ht="24" customHeight="1">
      <c r="A757" s="238" t="s">
        <v>2</v>
      </c>
      <c r="B757" s="238" t="s">
        <v>37</v>
      </c>
      <c r="C757" s="238" t="s">
        <v>38</v>
      </c>
      <c r="D757" s="238" t="s">
        <v>39</v>
      </c>
      <c r="E757" s="239" t="s">
        <v>40</v>
      </c>
      <c r="F757" s="239" t="s">
        <v>41</v>
      </c>
      <c r="G757" s="239" t="s">
        <v>42</v>
      </c>
      <c r="L757" s="209" t="s">
        <v>108</v>
      </c>
      <c r="M757" s="62" t="s">
        <v>109</v>
      </c>
      <c r="N757" s="210" t="s">
        <v>110</v>
      </c>
      <c r="O757" s="60"/>
      <c r="P757" s="60"/>
      <c r="Q757" s="32"/>
      <c r="R757" s="32"/>
      <c r="S757" s="32"/>
    </row>
    <row r="758" spans="1:19">
      <c r="A758" s="66" t="s">
        <v>14</v>
      </c>
      <c r="B758" s="66" t="s">
        <v>237</v>
      </c>
      <c r="C758" s="67">
        <v>39488</v>
      </c>
      <c r="D758" s="67">
        <v>39502</v>
      </c>
      <c r="E758" s="66">
        <v>58318.154999999999</v>
      </c>
      <c r="F758" s="66">
        <v>45207.447499999987</v>
      </c>
      <c r="G758" s="66">
        <v>36020.145000000004</v>
      </c>
      <c r="L758" s="216">
        <v>1236.52</v>
      </c>
      <c r="M758" s="66">
        <v>1534.53</v>
      </c>
      <c r="N758" s="217">
        <v>1096.7400000000052</v>
      </c>
      <c r="O758" s="73"/>
      <c r="P758" s="73"/>
      <c r="Q758" s="73"/>
      <c r="R758" s="32"/>
      <c r="S758" s="32"/>
    </row>
    <row r="759" spans="1:19">
      <c r="A759" s="66" t="s">
        <v>14</v>
      </c>
      <c r="B759" s="66" t="s">
        <v>238</v>
      </c>
      <c r="C759" s="67">
        <v>39503</v>
      </c>
      <c r="D759" s="67">
        <v>39577</v>
      </c>
      <c r="E759" s="66">
        <v>67110.05</v>
      </c>
      <c r="F759" s="66">
        <v>51369.607999999986</v>
      </c>
      <c r="G759" s="66">
        <v>37087.081999999988</v>
      </c>
      <c r="L759" s="216">
        <v>1230.5420000000158</v>
      </c>
      <c r="M759" s="66">
        <v>1491.2359999999899</v>
      </c>
      <c r="N759" s="217">
        <v>1095.5319999999847</v>
      </c>
      <c r="O759" s="73"/>
      <c r="P759" s="73"/>
      <c r="Q759" s="73"/>
      <c r="R759" s="32"/>
      <c r="S759" s="32"/>
    </row>
    <row r="760" spans="1:19">
      <c r="A760" s="79" t="s">
        <v>15</v>
      </c>
      <c r="B760" s="79" t="s">
        <v>237</v>
      </c>
      <c r="C760" s="80">
        <v>39488</v>
      </c>
      <c r="D760" s="80">
        <v>39502</v>
      </c>
      <c r="E760" s="79">
        <v>45049.365499999993</v>
      </c>
      <c r="F760" s="79">
        <v>43003.198499999999</v>
      </c>
      <c r="G760" s="79">
        <v>41751.486299999997</v>
      </c>
      <c r="L760" s="81">
        <v>2337.3470000000016</v>
      </c>
      <c r="M760" s="79">
        <v>2406.1460000000006</v>
      </c>
      <c r="N760" s="82">
        <v>2337.3470000000016</v>
      </c>
      <c r="O760" s="73"/>
      <c r="P760" s="73"/>
      <c r="Q760" s="73"/>
      <c r="R760" s="32"/>
      <c r="S760" s="32"/>
    </row>
    <row r="761" spans="1:19">
      <c r="A761" s="79" t="s">
        <v>15</v>
      </c>
      <c r="B761" s="79" t="s">
        <v>238</v>
      </c>
      <c r="C761" s="80">
        <v>39503</v>
      </c>
      <c r="D761" s="80">
        <v>39577</v>
      </c>
      <c r="E761" s="79">
        <v>47843.993000000002</v>
      </c>
      <c r="F761" s="79">
        <v>43857.765499999994</v>
      </c>
      <c r="G761" s="79">
        <v>41857.092299999989</v>
      </c>
      <c r="L761" s="81">
        <v>2094.3530000000028</v>
      </c>
      <c r="M761" s="79">
        <v>2116.1329999999944</v>
      </c>
      <c r="N761" s="82">
        <v>2094.3529999999882</v>
      </c>
      <c r="O761" s="73"/>
      <c r="P761" s="73"/>
      <c r="Q761" s="73"/>
      <c r="R761" s="32"/>
      <c r="S761" s="32"/>
    </row>
    <row r="762" spans="1:19">
      <c r="A762" s="83" t="s">
        <v>16</v>
      </c>
      <c r="B762" s="83" t="s">
        <v>237</v>
      </c>
      <c r="C762" s="84">
        <v>39488</v>
      </c>
      <c r="D762" s="84">
        <v>39502</v>
      </c>
      <c r="E762" s="83">
        <v>38707.221000000005</v>
      </c>
      <c r="F762" s="83">
        <v>36089.669000000009</v>
      </c>
      <c r="G762" s="83">
        <v>34116.092999999993</v>
      </c>
      <c r="L762" s="86">
        <v>1740.4600000000064</v>
      </c>
      <c r="M762" s="83">
        <v>1740.4600000000064</v>
      </c>
      <c r="N762" s="87">
        <v>1740.46</v>
      </c>
      <c r="O762" s="73"/>
      <c r="P762" s="73"/>
      <c r="Q762" s="73"/>
      <c r="R762" s="32"/>
      <c r="S762" s="32"/>
    </row>
    <row r="763" spans="1:19">
      <c r="A763" s="83" t="s">
        <v>16</v>
      </c>
      <c r="B763" s="83" t="s">
        <v>238</v>
      </c>
      <c r="C763" s="84">
        <v>39503</v>
      </c>
      <c r="D763" s="84">
        <v>39577</v>
      </c>
      <c r="E763" s="83">
        <v>45116.552500000005</v>
      </c>
      <c r="F763" s="83">
        <v>41332.89</v>
      </c>
      <c r="G763" s="83">
        <v>37820.147500000006</v>
      </c>
      <c r="L763" s="86">
        <v>1770.7599999999948</v>
      </c>
      <c r="M763" s="83">
        <v>1806.42</v>
      </c>
      <c r="N763" s="87">
        <v>1791.27</v>
      </c>
      <c r="O763" s="73"/>
      <c r="P763" s="73"/>
      <c r="Q763" s="73"/>
      <c r="R763" s="32"/>
      <c r="S763" s="32"/>
    </row>
    <row r="764" spans="1:19">
      <c r="A764" s="88" t="s">
        <v>17</v>
      </c>
      <c r="B764" s="88" t="s">
        <v>237</v>
      </c>
      <c r="C764" s="89">
        <v>39488</v>
      </c>
      <c r="D764" s="89">
        <v>39502</v>
      </c>
      <c r="E764" s="88">
        <v>59947.703732712791</v>
      </c>
      <c r="F764" s="88">
        <v>54110.373900000013</v>
      </c>
      <c r="G764" s="88">
        <v>47428.915100000006</v>
      </c>
      <c r="L764" s="90">
        <v>1952.2309999999925</v>
      </c>
      <c r="M764" s="88">
        <v>2333.8970000000045</v>
      </c>
      <c r="N764" s="91">
        <v>1765.4409999999989</v>
      </c>
      <c r="O764" s="73"/>
      <c r="P764" s="73"/>
      <c r="Q764" s="73"/>
      <c r="R764" s="32"/>
      <c r="S764" s="32"/>
    </row>
    <row r="765" spans="1:19">
      <c r="A765" s="88" t="s">
        <v>17</v>
      </c>
      <c r="B765" s="88" t="s">
        <v>238</v>
      </c>
      <c r="C765" s="89">
        <v>39503</v>
      </c>
      <c r="D765" s="89">
        <v>39577</v>
      </c>
      <c r="E765" s="88">
        <v>66382.09599999999</v>
      </c>
      <c r="F765" s="88">
        <v>59956.308000000012</v>
      </c>
      <c r="G765" s="88">
        <v>52176.762999999999</v>
      </c>
      <c r="L765" s="90">
        <v>1767.5009999999893</v>
      </c>
      <c r="M765" s="88">
        <v>2310.9969999999958</v>
      </c>
      <c r="N765" s="91">
        <v>1748.0109999999913</v>
      </c>
      <c r="O765" s="73"/>
      <c r="P765" s="73"/>
      <c r="Q765" s="73"/>
      <c r="R765" s="32"/>
      <c r="S765" s="32"/>
    </row>
    <row r="766" spans="1:19">
      <c r="A766" s="93" t="s">
        <v>30</v>
      </c>
      <c r="B766" s="93" t="s">
        <v>237</v>
      </c>
      <c r="C766" s="94">
        <v>39488</v>
      </c>
      <c r="D766" s="94">
        <v>39502</v>
      </c>
      <c r="E766" s="93">
        <v>69366.955600000016</v>
      </c>
      <c r="F766" s="93">
        <v>60006.688999999991</v>
      </c>
      <c r="G766" s="93">
        <v>53795.165000000001</v>
      </c>
      <c r="L766" s="95">
        <v>2816.6680000000051</v>
      </c>
      <c r="M766" s="93">
        <v>2818.3869999999952</v>
      </c>
      <c r="N766" s="96">
        <v>2785.7260000000024</v>
      </c>
      <c r="O766" s="73"/>
      <c r="P766" s="73"/>
      <c r="Q766" s="73"/>
      <c r="R766" s="32"/>
      <c r="S766" s="32"/>
    </row>
    <row r="767" spans="1:19">
      <c r="A767" s="93" t="s">
        <v>30</v>
      </c>
      <c r="B767" s="93" t="s">
        <v>238</v>
      </c>
      <c r="C767" s="94">
        <v>39503</v>
      </c>
      <c r="D767" s="94">
        <v>39577</v>
      </c>
      <c r="E767" s="93">
        <v>75525.175999999992</v>
      </c>
      <c r="F767" s="93">
        <v>63300.31</v>
      </c>
      <c r="G767" s="93">
        <v>55529.81</v>
      </c>
      <c r="L767" s="95">
        <v>2845.12</v>
      </c>
      <c r="M767" s="93">
        <v>2845.12</v>
      </c>
      <c r="N767" s="96">
        <v>2810.74</v>
      </c>
      <c r="O767" s="73"/>
      <c r="P767" s="73"/>
      <c r="Q767" s="73"/>
      <c r="R767" s="32"/>
      <c r="S767" s="32"/>
    </row>
    <row r="768" spans="1:19">
      <c r="A768" s="42" t="s">
        <v>19</v>
      </c>
      <c r="B768" s="42" t="s">
        <v>237</v>
      </c>
      <c r="C768" s="99">
        <v>39488</v>
      </c>
      <c r="D768" s="99">
        <v>39502</v>
      </c>
      <c r="E768" s="42">
        <v>77504.854000000007</v>
      </c>
      <c r="F768" s="42">
        <v>67400.354000000007</v>
      </c>
      <c r="G768" s="42">
        <v>60642.301000000007</v>
      </c>
      <c r="L768" s="100">
        <v>3987.6860000000015</v>
      </c>
      <c r="M768" s="42">
        <v>3771.6959999999963</v>
      </c>
      <c r="N768" s="101">
        <v>3727.0780000000013</v>
      </c>
      <c r="O768" s="73"/>
      <c r="P768" s="73"/>
      <c r="Q768" s="73"/>
      <c r="R768" s="32"/>
      <c r="S768" s="32"/>
    </row>
    <row r="769" spans="1:19">
      <c r="A769" s="42" t="s">
        <v>19</v>
      </c>
      <c r="B769" s="42" t="s">
        <v>238</v>
      </c>
      <c r="C769" s="99">
        <v>39503</v>
      </c>
      <c r="D769" s="99">
        <v>39577</v>
      </c>
      <c r="E769" s="42">
        <v>93655.17</v>
      </c>
      <c r="F769" s="42">
        <v>77782.78</v>
      </c>
      <c r="G769" s="42">
        <v>65989.074999999997</v>
      </c>
      <c r="L769" s="100">
        <v>4181.83</v>
      </c>
      <c r="M769" s="42">
        <v>3965.84</v>
      </c>
      <c r="N769" s="101">
        <v>3866.53</v>
      </c>
      <c r="O769" s="73"/>
      <c r="P769" s="73"/>
      <c r="Q769" s="73"/>
      <c r="R769" s="32"/>
      <c r="S769" s="32"/>
    </row>
    <row r="770" spans="1:19">
      <c r="A770" s="102" t="s">
        <v>20</v>
      </c>
      <c r="B770" s="102" t="s">
        <v>237</v>
      </c>
      <c r="C770" s="103">
        <v>39488</v>
      </c>
      <c r="D770" s="103">
        <v>39502</v>
      </c>
      <c r="E770" s="102">
        <v>57951.948400000001</v>
      </c>
      <c r="F770" s="102">
        <v>48877.738499999992</v>
      </c>
      <c r="G770" s="102">
        <v>42510.437999999995</v>
      </c>
      <c r="L770" s="104">
        <v>3138.734000000004</v>
      </c>
      <c r="M770" s="102">
        <v>3336.04</v>
      </c>
      <c r="N770" s="105">
        <v>2875.08</v>
      </c>
      <c r="O770" s="73"/>
      <c r="P770" s="73"/>
      <c r="Q770" s="73"/>
      <c r="R770" s="32"/>
      <c r="S770" s="32"/>
    </row>
    <row r="771" spans="1:19">
      <c r="A771" s="102" t="s">
        <v>20</v>
      </c>
      <c r="B771" s="102" t="s">
        <v>238</v>
      </c>
      <c r="C771" s="103">
        <v>39503</v>
      </c>
      <c r="D771" s="103">
        <v>39577</v>
      </c>
      <c r="E771" s="102">
        <v>66461.562999999995</v>
      </c>
      <c r="F771" s="102">
        <v>53252.182499999995</v>
      </c>
      <c r="G771" s="102">
        <v>44389.91</v>
      </c>
      <c r="L771" s="104">
        <v>3276.0699999999924</v>
      </c>
      <c r="M771" s="102">
        <v>3434.54</v>
      </c>
      <c r="N771" s="105">
        <v>2993.04</v>
      </c>
      <c r="O771" s="73"/>
      <c r="P771" s="73"/>
      <c r="Q771" s="73"/>
      <c r="R771" s="32"/>
      <c r="S771" s="32"/>
    </row>
    <row r="772" spans="1:19">
      <c r="A772" s="106" t="s">
        <v>21</v>
      </c>
      <c r="B772" s="106" t="s">
        <v>237</v>
      </c>
      <c r="C772" s="107">
        <v>39488</v>
      </c>
      <c r="D772" s="107">
        <v>39502</v>
      </c>
      <c r="E772" s="106">
        <v>65367.7048</v>
      </c>
      <c r="F772" s="106">
        <v>62387.29879999999</v>
      </c>
      <c r="G772" s="106">
        <v>61530.666799999985</v>
      </c>
      <c r="L772" s="108">
        <v>3841.6700000000055</v>
      </c>
      <c r="M772" s="106">
        <v>4550.72</v>
      </c>
      <c r="N772" s="109">
        <v>3841.67</v>
      </c>
      <c r="O772" s="73"/>
      <c r="P772" s="73"/>
      <c r="Q772" s="73"/>
      <c r="R772" s="32"/>
      <c r="S772" s="32"/>
    </row>
    <row r="773" spans="1:19">
      <c r="A773" s="106" t="s">
        <v>21</v>
      </c>
      <c r="B773" s="106" t="s">
        <v>238</v>
      </c>
      <c r="C773" s="107">
        <v>39503</v>
      </c>
      <c r="D773" s="107">
        <v>39577</v>
      </c>
      <c r="E773" s="106">
        <v>69357.864999999991</v>
      </c>
      <c r="F773" s="106">
        <v>65025.68499999999</v>
      </c>
      <c r="G773" s="106">
        <v>63990.154999999992</v>
      </c>
      <c r="L773" s="108">
        <v>3833.8499999999913</v>
      </c>
      <c r="M773" s="106">
        <v>4477.5799999999945</v>
      </c>
      <c r="N773" s="109">
        <v>3833.85</v>
      </c>
      <c r="O773" s="73"/>
      <c r="P773" s="73"/>
      <c r="Q773" s="73"/>
      <c r="R773" s="32"/>
      <c r="S773" s="32"/>
    </row>
    <row r="774" spans="1:19">
      <c r="A774" s="195" t="s">
        <v>28</v>
      </c>
      <c r="B774" s="195" t="s">
        <v>237</v>
      </c>
      <c r="C774" s="196">
        <v>39488</v>
      </c>
      <c r="D774" s="196">
        <v>39502</v>
      </c>
      <c r="E774" s="195">
        <v>38824.942500000005</v>
      </c>
      <c r="F774" s="195">
        <v>36249.414999999994</v>
      </c>
      <c r="G774" s="195">
        <v>34450.949500000002</v>
      </c>
      <c r="L774" s="197">
        <v>2405.14</v>
      </c>
      <c r="M774" s="195">
        <v>2758.16</v>
      </c>
      <c r="N774" s="198">
        <v>2052.12</v>
      </c>
      <c r="O774" s="73"/>
      <c r="P774" s="73"/>
      <c r="Q774" s="73"/>
      <c r="R774" s="32"/>
      <c r="S774" s="32"/>
    </row>
    <row r="775" spans="1:19">
      <c r="A775" s="195" t="s">
        <v>28</v>
      </c>
      <c r="B775" s="195" t="s">
        <v>238</v>
      </c>
      <c r="C775" s="196">
        <v>39503</v>
      </c>
      <c r="D775" s="196">
        <v>39577</v>
      </c>
      <c r="E775" s="195">
        <v>44007.022142857146</v>
      </c>
      <c r="F775" s="195">
        <v>39265.885000000002</v>
      </c>
      <c r="G775" s="195">
        <v>36284.550000000003</v>
      </c>
      <c r="L775" s="197">
        <v>2150.7199999999998</v>
      </c>
      <c r="M775" s="195">
        <v>2715.19</v>
      </c>
      <c r="N775" s="198">
        <v>1956.9900000000052</v>
      </c>
      <c r="O775" s="73"/>
      <c r="P775" s="73"/>
      <c r="Q775" s="73"/>
      <c r="R775" s="32"/>
      <c r="S775" s="32"/>
    </row>
    <row r="776" spans="1:19">
      <c r="A776" s="110" t="s">
        <v>22</v>
      </c>
      <c r="B776" s="110" t="s">
        <v>237</v>
      </c>
      <c r="C776" s="111">
        <v>39488</v>
      </c>
      <c r="D776" s="111">
        <v>39502</v>
      </c>
      <c r="E776" s="110">
        <v>100284.48</v>
      </c>
      <c r="F776" s="110">
        <v>77610.990000000005</v>
      </c>
      <c r="G776" s="110">
        <v>70719.899999999994</v>
      </c>
      <c r="L776" s="113">
        <v>4038.5199999999895</v>
      </c>
      <c r="M776" s="110">
        <v>3936.97</v>
      </c>
      <c r="N776" s="114">
        <v>3618.61</v>
      </c>
      <c r="O776" s="73"/>
      <c r="P776" s="73"/>
      <c r="Q776" s="73"/>
      <c r="R776" s="32"/>
      <c r="S776" s="32"/>
    </row>
    <row r="777" spans="1:19">
      <c r="A777" s="110" t="s">
        <v>22</v>
      </c>
      <c r="B777" s="110" t="s">
        <v>238</v>
      </c>
      <c r="C777" s="111">
        <v>39503</v>
      </c>
      <c r="D777" s="111">
        <v>39577</v>
      </c>
      <c r="E777" s="110">
        <v>129497.78</v>
      </c>
      <c r="F777" s="110">
        <v>95366.76</v>
      </c>
      <c r="G777" s="110">
        <v>80407.649999999994</v>
      </c>
      <c r="L777" s="113">
        <v>4541.5600000000004</v>
      </c>
      <c r="M777" s="110">
        <v>4252.3100000000004</v>
      </c>
      <c r="N777" s="114">
        <v>3931.75</v>
      </c>
      <c r="O777" s="73"/>
      <c r="P777" s="73"/>
      <c r="Q777" s="73"/>
      <c r="R777" s="32"/>
      <c r="S777" s="32"/>
    </row>
    <row r="778" spans="1:19">
      <c r="A778" s="117" t="s">
        <v>23</v>
      </c>
      <c r="B778" s="117" t="s">
        <v>237</v>
      </c>
      <c r="C778" s="118">
        <v>39488</v>
      </c>
      <c r="D778" s="118">
        <v>39502</v>
      </c>
      <c r="E778" s="117">
        <v>176397.14</v>
      </c>
      <c r="F778" s="117">
        <v>131920.44</v>
      </c>
      <c r="G778" s="117">
        <v>106622.37</v>
      </c>
      <c r="L778" s="120">
        <v>9435.6500000000233</v>
      </c>
      <c r="M778" s="117">
        <v>7417.58</v>
      </c>
      <c r="N778" s="121">
        <v>7558.5999999999913</v>
      </c>
      <c r="O778" s="73"/>
      <c r="P778" s="73"/>
      <c r="Q778" s="73"/>
      <c r="R778" s="32"/>
      <c r="S778" s="32"/>
    </row>
    <row r="779" spans="1:19">
      <c r="A779" s="117" t="s">
        <v>23</v>
      </c>
      <c r="B779" s="117" t="s">
        <v>238</v>
      </c>
      <c r="C779" s="118">
        <v>39503</v>
      </c>
      <c r="D779" s="118">
        <v>39577</v>
      </c>
      <c r="E779" s="117">
        <v>237455.45</v>
      </c>
      <c r="F779" s="117">
        <v>165053.68</v>
      </c>
      <c r="G779" s="117">
        <v>134102.15</v>
      </c>
      <c r="L779" s="120">
        <v>8332.19</v>
      </c>
      <c r="M779" s="117">
        <v>6939.859999999986</v>
      </c>
      <c r="N779" s="121">
        <v>6547.7099999999919</v>
      </c>
      <c r="O779" s="73"/>
      <c r="P779" s="73"/>
      <c r="Q779" s="73"/>
      <c r="R779" s="32"/>
      <c r="S779" s="32"/>
    </row>
    <row r="780" spans="1:19">
      <c r="A780" s="200" t="s">
        <v>29</v>
      </c>
      <c r="B780" s="200" t="s">
        <v>237</v>
      </c>
      <c r="C780" s="201">
        <v>39488</v>
      </c>
      <c r="D780" s="201">
        <v>39502</v>
      </c>
      <c r="E780" s="200">
        <v>163698.01999999999</v>
      </c>
      <c r="F780" s="200">
        <v>104095.39</v>
      </c>
      <c r="G780" s="200">
        <v>87974.41</v>
      </c>
      <c r="L780" s="202">
        <v>4094.5499999999884</v>
      </c>
      <c r="M780" s="200">
        <v>4363.5399999999936</v>
      </c>
      <c r="N780" s="203">
        <v>3512.6200000000099</v>
      </c>
      <c r="O780" s="73"/>
      <c r="P780" s="73"/>
      <c r="Q780" s="73"/>
      <c r="R780" s="32"/>
      <c r="S780" s="32"/>
    </row>
    <row r="781" spans="1:19">
      <c r="A781" s="200" t="s">
        <v>29</v>
      </c>
      <c r="B781" s="200" t="s">
        <v>238</v>
      </c>
      <c r="C781" s="201">
        <v>39503</v>
      </c>
      <c r="D781" s="201">
        <v>39577</v>
      </c>
      <c r="E781" s="200">
        <v>182325.42</v>
      </c>
      <c r="F781" s="200">
        <v>101743.82</v>
      </c>
      <c r="G781" s="200">
        <v>84737.24</v>
      </c>
      <c r="L781" s="202">
        <v>4104.8300000000163</v>
      </c>
      <c r="M781" s="200">
        <v>4376.0100000000093</v>
      </c>
      <c r="N781" s="203">
        <v>3525.3</v>
      </c>
      <c r="O781" s="73"/>
      <c r="P781" s="73"/>
      <c r="Q781" s="73"/>
      <c r="R781" s="32"/>
      <c r="S781" s="32"/>
    </row>
    <row r="782" spans="1:19">
      <c r="A782" s="134" t="s">
        <v>25</v>
      </c>
      <c r="B782" s="134" t="s">
        <v>237</v>
      </c>
      <c r="C782" s="135">
        <v>39488</v>
      </c>
      <c r="D782" s="135">
        <v>39502</v>
      </c>
      <c r="E782" s="134">
        <v>155533.35999999999</v>
      </c>
      <c r="F782" s="134">
        <v>109279.26</v>
      </c>
      <c r="G782" s="134">
        <v>86538.86</v>
      </c>
      <c r="L782" s="137">
        <v>9356.9699999999721</v>
      </c>
      <c r="M782" s="134">
        <v>7215.7</v>
      </c>
      <c r="N782" s="138">
        <v>6314.1800000000076</v>
      </c>
      <c r="O782" s="73"/>
      <c r="P782" s="73"/>
      <c r="Q782" s="73"/>
      <c r="R782" s="32"/>
      <c r="S782" s="32"/>
    </row>
    <row r="783" spans="1:19">
      <c r="A783" s="134" t="s">
        <v>25</v>
      </c>
      <c r="B783" s="134" t="s">
        <v>239</v>
      </c>
      <c r="C783" s="135">
        <v>39503</v>
      </c>
      <c r="D783" s="135">
        <v>39531</v>
      </c>
      <c r="E783" s="134">
        <v>208842.52</v>
      </c>
      <c r="F783" s="134">
        <v>142714.10999999999</v>
      </c>
      <c r="G783" s="134">
        <v>109992.19</v>
      </c>
      <c r="L783" s="137">
        <v>9423.81</v>
      </c>
      <c r="M783" s="134">
        <v>7088.7599999999802</v>
      </c>
      <c r="N783" s="138">
        <v>6187.2</v>
      </c>
      <c r="O783" s="73"/>
      <c r="P783" s="73"/>
      <c r="Q783" s="73"/>
      <c r="R783" s="32"/>
      <c r="S783" s="32"/>
    </row>
    <row r="784" spans="1:19">
      <c r="A784" s="134" t="s">
        <v>25</v>
      </c>
      <c r="B784" s="134" t="s">
        <v>240</v>
      </c>
      <c r="C784" s="135">
        <v>39532</v>
      </c>
      <c r="D784" s="135">
        <v>39536</v>
      </c>
      <c r="E784" s="134">
        <v>210500.63</v>
      </c>
      <c r="F784" s="134">
        <v>145012.16</v>
      </c>
      <c r="G784" s="134">
        <v>112266.05</v>
      </c>
      <c r="L784" s="137">
        <v>9568.9500000000116</v>
      </c>
      <c r="M784" s="134">
        <v>7233.8999999999942</v>
      </c>
      <c r="N784" s="138">
        <v>6332.34</v>
      </c>
      <c r="O784" s="73"/>
      <c r="P784" s="73"/>
      <c r="Q784" s="73"/>
      <c r="R784" s="32"/>
      <c r="S784" s="32"/>
    </row>
    <row r="785" spans="1:21">
      <c r="A785" s="134" t="s">
        <v>25</v>
      </c>
      <c r="B785" s="134" t="s">
        <v>241</v>
      </c>
      <c r="C785" s="135">
        <v>39537</v>
      </c>
      <c r="D785" s="135">
        <v>39577</v>
      </c>
      <c r="E785" s="134">
        <v>212779.16</v>
      </c>
      <c r="F785" s="134">
        <v>149214.96</v>
      </c>
      <c r="G785" s="134">
        <v>116424.61</v>
      </c>
      <c r="L785" s="137">
        <v>9834.390000000014</v>
      </c>
      <c r="M785" s="134">
        <v>7499.34</v>
      </c>
      <c r="N785" s="138">
        <v>6597.78</v>
      </c>
      <c r="O785" s="73"/>
      <c r="P785" s="73"/>
      <c r="Q785" s="73"/>
      <c r="R785" s="32"/>
      <c r="S785" s="32"/>
    </row>
    <row r="786" spans="1:21">
      <c r="A786" s="142" t="s">
        <v>26</v>
      </c>
      <c r="B786" s="142" t="s">
        <v>237</v>
      </c>
      <c r="C786" s="143">
        <v>39488</v>
      </c>
      <c r="D786" s="143">
        <v>39502</v>
      </c>
      <c r="E786" s="142">
        <v>135025.4</v>
      </c>
      <c r="F786" s="142">
        <v>102085.7</v>
      </c>
      <c r="G786" s="142">
        <v>82139.070000000007</v>
      </c>
      <c r="L786" s="204">
        <v>4604.9599999999919</v>
      </c>
      <c r="M786" s="142">
        <v>3772.1499999999942</v>
      </c>
      <c r="N786" s="205">
        <v>2495.9600000000064</v>
      </c>
      <c r="O786" s="73"/>
      <c r="P786" s="73"/>
      <c r="Q786" s="73"/>
      <c r="R786" s="32"/>
      <c r="S786" s="32"/>
    </row>
    <row r="787" spans="1:21">
      <c r="A787" s="142" t="s">
        <v>26</v>
      </c>
      <c r="B787" s="142" t="s">
        <v>242</v>
      </c>
      <c r="C787" s="143">
        <v>39503</v>
      </c>
      <c r="D787" s="143">
        <v>39543</v>
      </c>
      <c r="E787" s="142">
        <v>146767.67000000001</v>
      </c>
      <c r="F787" s="142">
        <v>110056.96000000001</v>
      </c>
      <c r="G787" s="142">
        <v>85081</v>
      </c>
      <c r="L787" s="204">
        <v>4328.0600000000268</v>
      </c>
      <c r="M787" s="142">
        <v>3457.5600000000122</v>
      </c>
      <c r="N787" s="205">
        <v>2487.98</v>
      </c>
      <c r="O787" s="73"/>
      <c r="P787" s="73"/>
      <c r="Q787" s="73"/>
      <c r="R787" s="32"/>
      <c r="S787" s="32"/>
    </row>
    <row r="788" spans="1:21">
      <c r="A788" s="142" t="s">
        <v>26</v>
      </c>
      <c r="B788" s="142" t="s">
        <v>243</v>
      </c>
      <c r="C788" s="143">
        <v>39544</v>
      </c>
      <c r="D788" s="143">
        <v>39563</v>
      </c>
      <c r="E788" s="142">
        <v>127796.22</v>
      </c>
      <c r="F788" s="142">
        <v>101467.31</v>
      </c>
      <c r="G788" s="142">
        <v>80840.25</v>
      </c>
      <c r="L788" s="204">
        <v>4211.7700000000004</v>
      </c>
      <c r="M788" s="142">
        <v>3273.7399999999907</v>
      </c>
      <c r="N788" s="205">
        <v>2371.94</v>
      </c>
      <c r="O788" s="73"/>
      <c r="P788" s="73"/>
      <c r="Q788" s="73"/>
      <c r="R788" s="32"/>
      <c r="S788" s="32"/>
    </row>
    <row r="789" spans="1:21">
      <c r="A789" s="142" t="s">
        <v>26</v>
      </c>
      <c r="B789" s="142" t="s">
        <v>244</v>
      </c>
      <c r="C789" s="143">
        <v>39564</v>
      </c>
      <c r="D789" s="143">
        <v>39577</v>
      </c>
      <c r="E789" s="142">
        <v>126144.33</v>
      </c>
      <c r="F789" s="142">
        <v>98367.3</v>
      </c>
      <c r="G789" s="142">
        <v>79099.73</v>
      </c>
      <c r="L789" s="204">
        <v>4184.070000000007</v>
      </c>
      <c r="M789" s="142">
        <v>3055.8700000000099</v>
      </c>
      <c r="N789" s="205">
        <v>2222.1599999999889</v>
      </c>
      <c r="O789" s="73"/>
      <c r="P789" s="73"/>
      <c r="Q789" s="73"/>
      <c r="R789" s="32"/>
      <c r="S789" s="32"/>
    </row>
    <row r="790" spans="1:21">
      <c r="L790" s="235"/>
      <c r="M790" s="236"/>
      <c r="N790" s="237"/>
      <c r="O790" s="32"/>
      <c r="P790" s="46"/>
      <c r="Q790" s="46"/>
      <c r="R790" s="46"/>
      <c r="S790" s="46"/>
      <c r="T790" s="46"/>
      <c r="U790" s="46"/>
    </row>
    <row r="791" spans="1:21">
      <c r="A791" s="160" t="s">
        <v>245</v>
      </c>
      <c r="B791" s="58"/>
      <c r="C791" s="58"/>
      <c r="D791" s="58"/>
      <c r="E791" s="58"/>
      <c r="F791" s="58"/>
      <c r="G791" s="58"/>
      <c r="L791" s="235"/>
      <c r="M791" s="236"/>
      <c r="N791" s="237"/>
      <c r="O791" s="60"/>
      <c r="P791" s="60"/>
      <c r="Q791" s="46"/>
      <c r="R791" s="46"/>
      <c r="S791" s="46"/>
      <c r="T791" s="46"/>
      <c r="U791" s="46"/>
    </row>
    <row r="792" spans="1:21" ht="27" customHeight="1">
      <c r="A792" s="238" t="s">
        <v>2</v>
      </c>
      <c r="B792" s="238" t="s">
        <v>37</v>
      </c>
      <c r="C792" s="238" t="s">
        <v>38</v>
      </c>
      <c r="D792" s="238" t="s">
        <v>39</v>
      </c>
      <c r="E792" s="239" t="s">
        <v>40</v>
      </c>
      <c r="F792" s="239" t="s">
        <v>41</v>
      </c>
      <c r="G792" s="239" t="s">
        <v>42</v>
      </c>
      <c r="L792" s="209" t="s">
        <v>108</v>
      </c>
      <c r="M792" s="62" t="s">
        <v>109</v>
      </c>
      <c r="N792" s="210" t="s">
        <v>110</v>
      </c>
      <c r="O792" s="60"/>
      <c r="P792" s="60"/>
      <c r="Q792" s="32"/>
      <c r="R792" s="32"/>
      <c r="S792" s="32"/>
    </row>
    <row r="793" spans="1:21">
      <c r="A793" s="66" t="s">
        <v>14</v>
      </c>
      <c r="B793" s="66" t="s">
        <v>246</v>
      </c>
      <c r="C793" s="67">
        <v>39403</v>
      </c>
      <c r="D793" s="67">
        <v>39416</v>
      </c>
      <c r="E793" s="66">
        <v>64578.345499999996</v>
      </c>
      <c r="F793" s="66">
        <v>46847.21</v>
      </c>
      <c r="G793" s="66">
        <v>34553.29</v>
      </c>
      <c r="L793" s="216">
        <v>1709.62</v>
      </c>
      <c r="M793" s="66">
        <v>1709.62</v>
      </c>
      <c r="N793" s="217">
        <v>671.20000000000437</v>
      </c>
      <c r="O793" s="73"/>
      <c r="P793" s="73"/>
      <c r="Q793" s="73"/>
      <c r="R793" s="32"/>
      <c r="S793" s="32"/>
    </row>
    <row r="794" spans="1:21">
      <c r="A794" s="66" t="s">
        <v>14</v>
      </c>
      <c r="B794" s="66" t="s">
        <v>247</v>
      </c>
      <c r="C794" s="67">
        <v>39417</v>
      </c>
      <c r="D794" s="67">
        <v>39430</v>
      </c>
      <c r="E794" s="66">
        <v>66600.130499999999</v>
      </c>
      <c r="F794" s="66">
        <v>48713.174999999988</v>
      </c>
      <c r="G794" s="66">
        <v>36276.054999999993</v>
      </c>
      <c r="L794" s="216">
        <v>1738.26</v>
      </c>
      <c r="M794" s="66">
        <v>1738.2599999999948</v>
      </c>
      <c r="N794" s="217">
        <v>671.19999999999709</v>
      </c>
      <c r="O794" s="73"/>
      <c r="P794" s="73"/>
      <c r="Q794" s="73"/>
      <c r="R794" s="32"/>
      <c r="S794" s="32"/>
    </row>
    <row r="795" spans="1:21">
      <c r="A795" s="66" t="s">
        <v>14</v>
      </c>
      <c r="B795" s="66" t="s">
        <v>248</v>
      </c>
      <c r="C795" s="67">
        <v>39431</v>
      </c>
      <c r="D795" s="67">
        <v>39447</v>
      </c>
      <c r="E795" s="66">
        <v>67110.165000000008</v>
      </c>
      <c r="F795" s="66">
        <v>50379.942499999983</v>
      </c>
      <c r="G795" s="66">
        <v>37841.4</v>
      </c>
      <c r="L795" s="216">
        <v>1236.52</v>
      </c>
      <c r="M795" s="66">
        <v>1534.5300000000061</v>
      </c>
      <c r="N795" s="217">
        <v>1096.74</v>
      </c>
      <c r="O795" s="73"/>
      <c r="P795" s="73"/>
      <c r="Q795" s="73"/>
      <c r="R795" s="32"/>
      <c r="S795" s="32"/>
    </row>
    <row r="796" spans="1:21">
      <c r="A796" s="66" t="s">
        <v>14</v>
      </c>
      <c r="B796" s="66" t="s">
        <v>249</v>
      </c>
      <c r="C796" s="67">
        <v>39448</v>
      </c>
      <c r="D796" s="67">
        <v>39502</v>
      </c>
      <c r="E796" s="66">
        <v>58318.154999999999</v>
      </c>
      <c r="F796" s="66">
        <v>45207.447499999987</v>
      </c>
      <c r="G796" s="66">
        <v>36020.145000000004</v>
      </c>
      <c r="L796" s="216">
        <v>1236.52</v>
      </c>
      <c r="M796" s="66">
        <v>1534.53</v>
      </c>
      <c r="N796" s="217">
        <v>1096.7400000000052</v>
      </c>
      <c r="O796" s="73"/>
      <c r="P796" s="73"/>
      <c r="Q796" s="73"/>
      <c r="R796" s="32"/>
      <c r="S796" s="32"/>
    </row>
    <row r="797" spans="1:21">
      <c r="A797" s="79" t="s">
        <v>15</v>
      </c>
      <c r="B797" s="79" t="s">
        <v>246</v>
      </c>
      <c r="C797" s="80">
        <v>39403</v>
      </c>
      <c r="D797" s="80">
        <v>39416</v>
      </c>
      <c r="E797" s="79">
        <v>47331.629629240044</v>
      </c>
      <c r="F797" s="79">
        <v>42662.722549066413</v>
      </c>
      <c r="G797" s="79">
        <v>41992.584999999999</v>
      </c>
      <c r="L797" s="81">
        <v>2949.96</v>
      </c>
      <c r="M797" s="79">
        <v>2949.9599999999919</v>
      </c>
      <c r="N797" s="82">
        <v>2949.9599999999919</v>
      </c>
      <c r="O797" s="73"/>
      <c r="P797" s="73"/>
      <c r="Q797" s="73"/>
      <c r="R797" s="32"/>
      <c r="S797" s="32"/>
    </row>
    <row r="798" spans="1:21">
      <c r="A798" s="79" t="s">
        <v>15</v>
      </c>
      <c r="B798" s="79" t="s">
        <v>247</v>
      </c>
      <c r="C798" s="80">
        <v>39417</v>
      </c>
      <c r="D798" s="80">
        <v>39444</v>
      </c>
      <c r="E798" s="79">
        <v>47663.63479321645</v>
      </c>
      <c r="F798" s="79">
        <v>42906.435049066407</v>
      </c>
      <c r="G798" s="79">
        <v>42104.644299999993</v>
      </c>
      <c r="L798" s="81">
        <v>2841.1349999999875</v>
      </c>
      <c r="M798" s="79">
        <v>2841.1349999999875</v>
      </c>
      <c r="N798" s="82">
        <v>2841.1349999999948</v>
      </c>
      <c r="O798" s="73"/>
      <c r="P798" s="73"/>
      <c r="Q798" s="73"/>
      <c r="R798" s="32"/>
      <c r="S798" s="32"/>
    </row>
    <row r="799" spans="1:21">
      <c r="A799" s="79" t="s">
        <v>15</v>
      </c>
      <c r="B799" s="79" t="s">
        <v>248</v>
      </c>
      <c r="C799" s="80">
        <v>39445</v>
      </c>
      <c r="D799" s="80">
        <v>39447</v>
      </c>
      <c r="E799" s="79">
        <v>47550.941999999988</v>
      </c>
      <c r="F799" s="79">
        <v>43815.129499999995</v>
      </c>
      <c r="G799" s="79">
        <v>41814.456300000005</v>
      </c>
      <c r="L799" s="81">
        <v>2091.6169999999984</v>
      </c>
      <c r="M799" s="79">
        <v>2113.3969999999972</v>
      </c>
      <c r="N799" s="82">
        <v>2091.6169999999984</v>
      </c>
      <c r="O799" s="73"/>
      <c r="P799" s="73"/>
      <c r="Q799" s="73"/>
      <c r="R799" s="32"/>
      <c r="S799" s="32"/>
    </row>
    <row r="800" spans="1:21">
      <c r="A800" s="79" t="s">
        <v>15</v>
      </c>
      <c r="B800" s="79" t="s">
        <v>249</v>
      </c>
      <c r="C800" s="80">
        <v>39448</v>
      </c>
      <c r="D800" s="80">
        <v>39502</v>
      </c>
      <c r="E800" s="79">
        <v>45049.365499999993</v>
      </c>
      <c r="F800" s="79">
        <v>43003.198499999999</v>
      </c>
      <c r="G800" s="79">
        <v>41751.486299999997</v>
      </c>
      <c r="L800" s="81">
        <v>2337.3470000000016</v>
      </c>
      <c r="M800" s="79">
        <v>2406.1460000000006</v>
      </c>
      <c r="N800" s="82">
        <v>2337.3470000000016</v>
      </c>
      <c r="O800" s="73"/>
      <c r="P800" s="73"/>
      <c r="Q800" s="73"/>
      <c r="R800" s="32"/>
      <c r="S800" s="32"/>
    </row>
    <row r="801" spans="1:19">
      <c r="A801" s="83" t="s">
        <v>16</v>
      </c>
      <c r="B801" s="83" t="s">
        <v>246</v>
      </c>
      <c r="C801" s="84">
        <v>39403</v>
      </c>
      <c r="D801" s="84">
        <v>39444</v>
      </c>
      <c r="E801" s="83">
        <v>42288.808294999995</v>
      </c>
      <c r="F801" s="83">
        <v>39336.95291</v>
      </c>
      <c r="G801" s="83">
        <v>36347.208460000002</v>
      </c>
      <c r="L801" s="86">
        <v>2238.7199999999998</v>
      </c>
      <c r="M801" s="83">
        <v>2238.7200000000084</v>
      </c>
      <c r="N801" s="87">
        <v>2238.7199999999998</v>
      </c>
      <c r="O801" s="73"/>
      <c r="P801" s="73"/>
      <c r="Q801" s="73"/>
      <c r="R801" s="32"/>
      <c r="S801" s="32"/>
    </row>
    <row r="802" spans="1:19">
      <c r="A802" s="83" t="s">
        <v>16</v>
      </c>
      <c r="B802" s="83" t="s">
        <v>248</v>
      </c>
      <c r="C802" s="84">
        <v>39445</v>
      </c>
      <c r="D802" s="84">
        <v>39447</v>
      </c>
      <c r="E802" s="83">
        <v>45295.847500000003</v>
      </c>
      <c r="F802" s="83">
        <v>41332.89</v>
      </c>
      <c r="G802" s="83">
        <v>37820.147500000006</v>
      </c>
      <c r="L802" s="86">
        <v>1770.7599999999948</v>
      </c>
      <c r="M802" s="83">
        <v>1806.42</v>
      </c>
      <c r="N802" s="87">
        <v>1791.27</v>
      </c>
      <c r="O802" s="73"/>
      <c r="P802" s="73"/>
      <c r="Q802" s="73"/>
      <c r="R802" s="32"/>
      <c r="S802" s="32"/>
    </row>
    <row r="803" spans="1:19">
      <c r="A803" s="83" t="s">
        <v>16</v>
      </c>
      <c r="B803" s="83" t="s">
        <v>249</v>
      </c>
      <c r="C803" s="84">
        <v>39448</v>
      </c>
      <c r="D803" s="84">
        <v>39502</v>
      </c>
      <c r="E803" s="83">
        <v>38707.221000000005</v>
      </c>
      <c r="F803" s="83">
        <v>36089.669000000009</v>
      </c>
      <c r="G803" s="83">
        <v>34116.092999999993</v>
      </c>
      <c r="L803" s="86">
        <v>1740.4600000000064</v>
      </c>
      <c r="M803" s="83">
        <v>1740.4600000000064</v>
      </c>
      <c r="N803" s="87">
        <v>1740.46</v>
      </c>
      <c r="O803" s="73"/>
      <c r="P803" s="73"/>
      <c r="Q803" s="73"/>
      <c r="R803" s="32"/>
      <c r="S803" s="32"/>
    </row>
    <row r="804" spans="1:19">
      <c r="A804" s="88" t="s">
        <v>17</v>
      </c>
      <c r="B804" s="88" t="s">
        <v>246</v>
      </c>
      <c r="C804" s="89">
        <v>39417</v>
      </c>
      <c r="D804" s="89">
        <v>39444</v>
      </c>
      <c r="E804" s="88">
        <v>61462.832826148893</v>
      </c>
      <c r="F804" s="88">
        <v>57649.517422020414</v>
      </c>
      <c r="G804" s="88">
        <v>47815.152937340565</v>
      </c>
      <c r="L804" s="90">
        <v>2047.4040000000023</v>
      </c>
      <c r="M804" s="88">
        <v>2083.7039999999906</v>
      </c>
      <c r="N804" s="91">
        <v>2070.893999999993</v>
      </c>
      <c r="O804" s="73"/>
      <c r="P804" s="73"/>
      <c r="Q804" s="73"/>
      <c r="R804" s="32"/>
      <c r="S804" s="32"/>
    </row>
    <row r="805" spans="1:19">
      <c r="A805" s="88" t="s">
        <v>17</v>
      </c>
      <c r="B805" s="88" t="s">
        <v>248</v>
      </c>
      <c r="C805" s="89">
        <v>39445</v>
      </c>
      <c r="D805" s="89">
        <v>39447</v>
      </c>
      <c r="E805" s="88">
        <v>67740.844103984447</v>
      </c>
      <c r="F805" s="88">
        <v>60625.692999999999</v>
      </c>
      <c r="G805" s="88">
        <v>52771.417999999998</v>
      </c>
      <c r="L805" s="90">
        <v>1784.9309999999969</v>
      </c>
      <c r="M805" s="88">
        <v>2333.8969999999972</v>
      </c>
      <c r="N805" s="91">
        <v>1765.4409999999916</v>
      </c>
      <c r="O805" s="73"/>
      <c r="P805" s="73"/>
      <c r="Q805" s="73"/>
      <c r="R805" s="32"/>
      <c r="S805" s="32"/>
    </row>
    <row r="806" spans="1:19">
      <c r="A806" s="88" t="s">
        <v>17</v>
      </c>
      <c r="B806" s="88" t="s">
        <v>249</v>
      </c>
      <c r="C806" s="89">
        <v>39448</v>
      </c>
      <c r="D806" s="89">
        <v>39502</v>
      </c>
      <c r="E806" s="88">
        <v>59947.703732712791</v>
      </c>
      <c r="F806" s="88">
        <v>54110.373900000013</v>
      </c>
      <c r="G806" s="88">
        <v>47428.915100000006</v>
      </c>
      <c r="L806" s="90">
        <v>1952.2309999999925</v>
      </c>
      <c r="M806" s="88">
        <v>2333.8970000000045</v>
      </c>
      <c r="N806" s="91">
        <v>1765.4409999999989</v>
      </c>
      <c r="O806" s="73"/>
      <c r="P806" s="73"/>
      <c r="Q806" s="73"/>
      <c r="R806" s="32"/>
      <c r="S806" s="32"/>
    </row>
    <row r="807" spans="1:19">
      <c r="A807" s="93" t="s">
        <v>30</v>
      </c>
      <c r="B807" s="93" t="s">
        <v>246</v>
      </c>
      <c r="C807" s="94">
        <v>39403</v>
      </c>
      <c r="D807" s="94">
        <v>39416</v>
      </c>
      <c r="E807" s="93">
        <v>70103.360000000001</v>
      </c>
      <c r="F807" s="93">
        <v>54613.63</v>
      </c>
      <c r="G807" s="93">
        <v>54846.34</v>
      </c>
      <c r="L807" s="95">
        <v>3440.84</v>
      </c>
      <c r="M807" s="93">
        <v>3499.2199999999939</v>
      </c>
      <c r="N807" s="96">
        <v>3440.84</v>
      </c>
      <c r="O807" s="73"/>
      <c r="P807" s="73"/>
      <c r="Q807" s="73"/>
      <c r="R807" s="32"/>
      <c r="S807" s="32"/>
    </row>
    <row r="808" spans="1:19">
      <c r="A808" s="93" t="s">
        <v>30</v>
      </c>
      <c r="B808" s="93" t="s">
        <v>247</v>
      </c>
      <c r="C808" s="94">
        <v>39417</v>
      </c>
      <c r="D808" s="94">
        <v>39430</v>
      </c>
      <c r="E808" s="93">
        <v>74296.454999999987</v>
      </c>
      <c r="F808" s="93">
        <v>57717.83</v>
      </c>
      <c r="G808" s="93">
        <v>57739.96</v>
      </c>
      <c r="L808" s="95">
        <v>3660.7400000000052</v>
      </c>
      <c r="M808" s="93">
        <v>3719.12</v>
      </c>
      <c r="N808" s="96">
        <v>3660.74</v>
      </c>
      <c r="O808" s="73"/>
      <c r="P808" s="73"/>
      <c r="Q808" s="73"/>
      <c r="R808" s="32"/>
      <c r="S808" s="32"/>
    </row>
    <row r="809" spans="1:19">
      <c r="A809" s="93" t="s">
        <v>30</v>
      </c>
      <c r="B809" s="93" t="s">
        <v>248</v>
      </c>
      <c r="C809" s="94">
        <v>39431</v>
      </c>
      <c r="D809" s="94">
        <v>39447</v>
      </c>
      <c r="E809" s="93">
        <v>76949.014999999999</v>
      </c>
      <c r="F809" s="93">
        <v>62811.9</v>
      </c>
      <c r="G809" s="93">
        <v>55007.124999999993</v>
      </c>
      <c r="L809" s="95">
        <v>2830.42</v>
      </c>
      <c r="M809" s="93">
        <v>2830.42</v>
      </c>
      <c r="N809" s="96">
        <v>2796.0399999999863</v>
      </c>
      <c r="O809" s="73"/>
      <c r="P809" s="73"/>
      <c r="Q809" s="73"/>
      <c r="R809" s="32"/>
      <c r="S809" s="32"/>
    </row>
    <row r="810" spans="1:19">
      <c r="A810" s="93" t="s">
        <v>30</v>
      </c>
      <c r="B810" s="93" t="s">
        <v>249</v>
      </c>
      <c r="C810" s="94">
        <v>39448</v>
      </c>
      <c r="D810" s="94">
        <v>39502</v>
      </c>
      <c r="E810" s="93">
        <v>69366.955600000016</v>
      </c>
      <c r="F810" s="93">
        <v>60006.688999999991</v>
      </c>
      <c r="G810" s="93">
        <v>53795.165000000001</v>
      </c>
      <c r="L810" s="95">
        <v>2816.6680000000051</v>
      </c>
      <c r="M810" s="93">
        <v>2818.3869999999952</v>
      </c>
      <c r="N810" s="96">
        <v>2785.7260000000024</v>
      </c>
      <c r="O810" s="73"/>
      <c r="P810" s="73"/>
      <c r="Q810" s="73"/>
      <c r="R810" s="32"/>
      <c r="S810" s="32"/>
    </row>
    <row r="811" spans="1:19">
      <c r="A811" s="42" t="s">
        <v>19</v>
      </c>
      <c r="B811" s="42" t="s">
        <v>250</v>
      </c>
      <c r="C811" s="99">
        <v>39403</v>
      </c>
      <c r="D811" s="99">
        <v>39444</v>
      </c>
      <c r="E811" s="42">
        <v>94298.831709999984</v>
      </c>
      <c r="F811" s="42">
        <v>75386.760999999999</v>
      </c>
      <c r="G811" s="42">
        <v>67197.247499999998</v>
      </c>
      <c r="L811" s="100">
        <v>4266.7</v>
      </c>
      <c r="M811" s="42">
        <v>4230.2100000000064</v>
      </c>
      <c r="N811" s="101">
        <v>4230.21</v>
      </c>
      <c r="O811" s="73"/>
      <c r="P811" s="73"/>
      <c r="Q811" s="73"/>
      <c r="R811" s="32"/>
      <c r="S811" s="32"/>
    </row>
    <row r="812" spans="1:19">
      <c r="A812" s="42" t="s">
        <v>19</v>
      </c>
      <c r="B812" s="42" t="s">
        <v>248</v>
      </c>
      <c r="C812" s="99">
        <v>39445</v>
      </c>
      <c r="D812" s="99">
        <v>39447</v>
      </c>
      <c r="E812" s="42">
        <v>93655.17</v>
      </c>
      <c r="F812" s="42">
        <v>77782.78</v>
      </c>
      <c r="G812" s="42">
        <v>65989.074999999997</v>
      </c>
      <c r="L812" s="100">
        <v>4181.83</v>
      </c>
      <c r="M812" s="42">
        <v>3965.84</v>
      </c>
      <c r="N812" s="101">
        <v>3866.53</v>
      </c>
      <c r="O812" s="73"/>
      <c r="P812" s="73"/>
      <c r="Q812" s="73"/>
      <c r="R812" s="32"/>
      <c r="S812" s="32"/>
    </row>
    <row r="813" spans="1:19">
      <c r="A813" s="42" t="s">
        <v>19</v>
      </c>
      <c r="B813" s="42" t="s">
        <v>249</v>
      </c>
      <c r="C813" s="99">
        <v>39448</v>
      </c>
      <c r="D813" s="99">
        <v>39502</v>
      </c>
      <c r="E813" s="42">
        <v>77504.854000000007</v>
      </c>
      <c r="F813" s="42">
        <v>67400.354000000007</v>
      </c>
      <c r="G813" s="42">
        <v>60642.301000000007</v>
      </c>
      <c r="L813" s="100">
        <v>3987.6860000000015</v>
      </c>
      <c r="M813" s="42">
        <v>3771.6959999999963</v>
      </c>
      <c r="N813" s="101">
        <v>3727.0780000000013</v>
      </c>
      <c r="O813" s="73"/>
      <c r="P813" s="73"/>
      <c r="Q813" s="73"/>
      <c r="R813" s="32"/>
      <c r="S813" s="32"/>
    </row>
    <row r="814" spans="1:19">
      <c r="A814" s="102" t="s">
        <v>20</v>
      </c>
      <c r="B814" s="102" t="s">
        <v>250</v>
      </c>
      <c r="C814" s="103">
        <v>39404</v>
      </c>
      <c r="D814" s="103">
        <v>39444</v>
      </c>
      <c r="E814" s="102">
        <v>58300.736299999997</v>
      </c>
      <c r="F814" s="102">
        <v>49430.967999999979</v>
      </c>
      <c r="G814" s="102">
        <v>41816.121500000001</v>
      </c>
      <c r="L814" s="104">
        <v>3242.16</v>
      </c>
      <c r="M814" s="102">
        <v>3235.54</v>
      </c>
      <c r="N814" s="105">
        <v>3137.2100000000064</v>
      </c>
      <c r="O814" s="73"/>
      <c r="P814" s="73"/>
      <c r="Q814" s="73"/>
      <c r="R814" s="32"/>
      <c r="S814" s="32"/>
    </row>
    <row r="815" spans="1:19">
      <c r="A815" s="102" t="s">
        <v>20</v>
      </c>
      <c r="B815" s="102" t="s">
        <v>248</v>
      </c>
      <c r="C815" s="103">
        <v>39445</v>
      </c>
      <c r="D815" s="103">
        <v>39447</v>
      </c>
      <c r="E815" s="102">
        <v>66461.562999999995</v>
      </c>
      <c r="F815" s="102">
        <v>53252.182499999995</v>
      </c>
      <c r="G815" s="102">
        <v>44389.91</v>
      </c>
      <c r="L815" s="104">
        <v>3276.0699999999924</v>
      </c>
      <c r="M815" s="102">
        <v>3434.54</v>
      </c>
      <c r="N815" s="105">
        <v>2993.04</v>
      </c>
      <c r="O815" s="73"/>
      <c r="P815" s="73"/>
      <c r="Q815" s="73"/>
      <c r="R815" s="32"/>
      <c r="S815" s="32"/>
    </row>
    <row r="816" spans="1:19">
      <c r="A816" s="102" t="s">
        <v>20</v>
      </c>
      <c r="B816" s="102" t="s">
        <v>249</v>
      </c>
      <c r="C816" s="103">
        <v>39448</v>
      </c>
      <c r="D816" s="103">
        <v>39502</v>
      </c>
      <c r="E816" s="102">
        <v>57951.948400000001</v>
      </c>
      <c r="F816" s="102">
        <v>48877.738499999992</v>
      </c>
      <c r="G816" s="102">
        <v>42510.437999999995</v>
      </c>
      <c r="L816" s="104">
        <v>3138.734000000004</v>
      </c>
      <c r="M816" s="102">
        <v>3336.04</v>
      </c>
      <c r="N816" s="105">
        <v>2875.08</v>
      </c>
      <c r="O816" s="73"/>
      <c r="P816" s="73"/>
      <c r="Q816" s="73"/>
      <c r="R816" s="32"/>
      <c r="S816" s="32"/>
    </row>
    <row r="817" spans="1:21">
      <c r="A817" s="106" t="s">
        <v>21</v>
      </c>
      <c r="B817" s="106" t="s">
        <v>246</v>
      </c>
      <c r="C817" s="107">
        <v>39417</v>
      </c>
      <c r="D817" s="107">
        <v>39430</v>
      </c>
      <c r="E817" s="106">
        <v>65024.895194144148</v>
      </c>
      <c r="F817" s="106">
        <v>59427.007691441446</v>
      </c>
      <c r="G817" s="106">
        <v>58768.334222972982</v>
      </c>
      <c r="L817" s="108">
        <v>4177.0799999999945</v>
      </c>
      <c r="M817" s="106">
        <v>4177.0799999999945</v>
      </c>
      <c r="N817" s="109">
        <v>4177.08</v>
      </c>
      <c r="O817" s="73"/>
      <c r="P817" s="73"/>
      <c r="Q817" s="73"/>
      <c r="R817" s="32"/>
      <c r="S817" s="32"/>
    </row>
    <row r="818" spans="1:21">
      <c r="A818" s="106" t="s">
        <v>21</v>
      </c>
      <c r="B818" s="106" t="s">
        <v>247</v>
      </c>
      <c r="C818" s="107">
        <v>39431</v>
      </c>
      <c r="D818" s="107">
        <v>39444</v>
      </c>
      <c r="E818" s="106">
        <v>66218.890194144158</v>
      </c>
      <c r="F818" s="106">
        <v>60633.77269144146</v>
      </c>
      <c r="G818" s="106">
        <v>59962.329222972992</v>
      </c>
      <c r="L818" s="108">
        <v>4253.6999999999898</v>
      </c>
      <c r="M818" s="106">
        <v>4266.4700000000084</v>
      </c>
      <c r="N818" s="109">
        <v>4253.7</v>
      </c>
      <c r="O818" s="73"/>
      <c r="P818" s="73"/>
      <c r="Q818" s="73"/>
      <c r="R818" s="32"/>
      <c r="S818" s="32"/>
    </row>
    <row r="819" spans="1:21">
      <c r="A819" s="106" t="s">
        <v>21</v>
      </c>
      <c r="B819" s="106" t="s">
        <v>248</v>
      </c>
      <c r="C819" s="107">
        <v>39445</v>
      </c>
      <c r="D819" s="107">
        <v>39447</v>
      </c>
      <c r="E819" s="106">
        <v>70465.190415662903</v>
      </c>
      <c r="F819" s="106">
        <v>65232.304999999986</v>
      </c>
      <c r="G819" s="106">
        <v>64185.344999999987</v>
      </c>
      <c r="L819" s="108">
        <v>3841.67</v>
      </c>
      <c r="M819" s="106">
        <v>4487.63</v>
      </c>
      <c r="N819" s="109">
        <v>3841.67</v>
      </c>
      <c r="O819" s="73"/>
      <c r="P819" s="73"/>
      <c r="Q819" s="73"/>
      <c r="R819" s="32"/>
      <c r="S819" s="32"/>
    </row>
    <row r="820" spans="1:21">
      <c r="A820" s="106" t="s">
        <v>21</v>
      </c>
      <c r="B820" s="106" t="s">
        <v>249</v>
      </c>
      <c r="C820" s="107">
        <v>39448</v>
      </c>
      <c r="D820" s="107">
        <v>39502</v>
      </c>
      <c r="E820" s="106">
        <v>65367.7048</v>
      </c>
      <c r="F820" s="106">
        <v>62387.29879999999</v>
      </c>
      <c r="G820" s="106">
        <v>61530.666799999985</v>
      </c>
      <c r="L820" s="108">
        <v>3841.6700000000055</v>
      </c>
      <c r="M820" s="106">
        <v>4550.72</v>
      </c>
      <c r="N820" s="109">
        <v>3841.67</v>
      </c>
      <c r="O820" s="73"/>
      <c r="P820" s="73"/>
      <c r="Q820" s="73"/>
      <c r="R820" s="32"/>
      <c r="S820" s="32"/>
    </row>
    <row r="821" spans="1:21">
      <c r="A821" s="195" t="s">
        <v>28</v>
      </c>
      <c r="B821" s="195" t="s">
        <v>248</v>
      </c>
      <c r="C821" s="196">
        <v>39403</v>
      </c>
      <c r="D821" s="196">
        <v>39447</v>
      </c>
      <c r="E821" s="195">
        <v>44225.32</v>
      </c>
      <c r="F821" s="195">
        <v>39829.394999999997</v>
      </c>
      <c r="G821" s="195">
        <v>36965.985000000001</v>
      </c>
      <c r="L821" s="197">
        <v>2431.0300000000002</v>
      </c>
      <c r="M821" s="195">
        <v>2952.23</v>
      </c>
      <c r="N821" s="198">
        <v>2052.12</v>
      </c>
      <c r="O821" s="73"/>
      <c r="P821" s="73"/>
      <c r="Q821" s="73"/>
      <c r="R821" s="32"/>
      <c r="S821" s="32"/>
    </row>
    <row r="822" spans="1:21">
      <c r="A822" s="195" t="s">
        <v>28</v>
      </c>
      <c r="B822" s="195" t="s">
        <v>249</v>
      </c>
      <c r="C822" s="196">
        <v>39448</v>
      </c>
      <c r="D822" s="196">
        <v>39502</v>
      </c>
      <c r="E822" s="195">
        <v>38824.942500000005</v>
      </c>
      <c r="F822" s="195">
        <v>36249.414999999994</v>
      </c>
      <c r="G822" s="195">
        <v>34450.949500000002</v>
      </c>
      <c r="L822" s="197">
        <v>2405.14</v>
      </c>
      <c r="M822" s="195">
        <v>2758.16</v>
      </c>
      <c r="N822" s="198">
        <v>2052.12</v>
      </c>
      <c r="O822" s="73"/>
      <c r="P822" s="73"/>
      <c r="Q822" s="73"/>
      <c r="R822" s="32"/>
      <c r="S822" s="32"/>
    </row>
    <row r="823" spans="1:21">
      <c r="A823" s="110" t="s">
        <v>22</v>
      </c>
      <c r="B823" s="110" t="s">
        <v>251</v>
      </c>
      <c r="C823" s="111">
        <v>39417</v>
      </c>
      <c r="D823" s="111">
        <v>39418</v>
      </c>
      <c r="E823" s="110">
        <v>121181.45</v>
      </c>
      <c r="F823" s="110">
        <v>89709.77</v>
      </c>
      <c r="G823" s="110">
        <v>74152.45</v>
      </c>
      <c r="L823" s="113">
        <v>4655.7099999999919</v>
      </c>
      <c r="M823" s="110">
        <v>4491.28</v>
      </c>
      <c r="N823" s="114">
        <v>4390.0200000000004</v>
      </c>
      <c r="O823" s="73"/>
      <c r="P823" s="73"/>
      <c r="Q823" s="73"/>
      <c r="R823" s="32"/>
      <c r="S823" s="32"/>
    </row>
    <row r="824" spans="1:21">
      <c r="A824" s="110" t="s">
        <v>22</v>
      </c>
      <c r="B824" s="110" t="s">
        <v>246</v>
      </c>
      <c r="C824" s="111">
        <v>39419</v>
      </c>
      <c r="D824" s="111">
        <v>39432</v>
      </c>
      <c r="E824" s="110">
        <v>125963.54</v>
      </c>
      <c r="F824" s="110">
        <v>94973.63</v>
      </c>
      <c r="G824" s="110">
        <v>80349.64</v>
      </c>
      <c r="L824" s="113">
        <v>4916.3199999999924</v>
      </c>
      <c r="M824" s="110">
        <v>4591.83</v>
      </c>
      <c r="N824" s="114">
        <v>4588.0600000000004</v>
      </c>
      <c r="O824" s="73"/>
      <c r="P824" s="73"/>
      <c r="Q824" s="73"/>
      <c r="R824" s="32"/>
      <c r="S824" s="32"/>
    </row>
    <row r="825" spans="1:21">
      <c r="A825" s="110" t="s">
        <v>22</v>
      </c>
      <c r="B825" s="110" t="s">
        <v>247</v>
      </c>
      <c r="C825" s="111">
        <v>39433</v>
      </c>
      <c r="D825" s="111">
        <v>39446</v>
      </c>
      <c r="E825" s="110">
        <v>127560.48</v>
      </c>
      <c r="F825" s="110">
        <v>95822.67</v>
      </c>
      <c r="G825" s="110">
        <v>81164</v>
      </c>
      <c r="L825" s="113">
        <v>4997.62</v>
      </c>
      <c r="M825" s="110">
        <v>4613.53</v>
      </c>
      <c r="N825" s="114">
        <v>4609.7599999999948</v>
      </c>
      <c r="O825" s="73"/>
      <c r="P825" s="73"/>
      <c r="Q825" s="73"/>
      <c r="R825" s="32"/>
      <c r="S825" s="32"/>
    </row>
    <row r="826" spans="1:21">
      <c r="A826" s="110" t="s">
        <v>22</v>
      </c>
      <c r="B826" s="110" t="s">
        <v>252</v>
      </c>
      <c r="C826" s="111">
        <v>39447</v>
      </c>
      <c r="D826" s="111">
        <v>39447</v>
      </c>
      <c r="E826" s="110">
        <v>109020.07</v>
      </c>
      <c r="F826" s="110">
        <v>82406.710000000006</v>
      </c>
      <c r="G826" s="110">
        <v>73754.960000000006</v>
      </c>
      <c r="L826" s="113">
        <v>4171.08</v>
      </c>
      <c r="M826" s="110">
        <v>4037.7000000000116</v>
      </c>
      <c r="N826" s="114">
        <v>3699.3</v>
      </c>
      <c r="O826" s="73"/>
      <c r="P826" s="291"/>
      <c r="Q826" s="291"/>
      <c r="R826" s="46"/>
      <c r="S826" s="46"/>
      <c r="T826" s="46"/>
      <c r="U826" s="46"/>
    </row>
    <row r="827" spans="1:21">
      <c r="A827" s="110" t="s">
        <v>22</v>
      </c>
      <c r="B827" s="110" t="s">
        <v>253</v>
      </c>
      <c r="C827" s="111">
        <v>39448</v>
      </c>
      <c r="D827" s="111">
        <v>39467</v>
      </c>
      <c r="E827" s="110">
        <v>109264.47</v>
      </c>
      <c r="F827" s="110">
        <v>82406.710000000006</v>
      </c>
      <c r="G827" s="110">
        <v>73754.960000000006</v>
      </c>
      <c r="L827" s="113">
        <v>4171.08</v>
      </c>
      <c r="M827" s="110">
        <v>4037.7000000000116</v>
      </c>
      <c r="N827" s="114">
        <v>3699.3</v>
      </c>
      <c r="O827" s="73"/>
      <c r="P827" s="291"/>
      <c r="Q827" s="291"/>
      <c r="R827" s="46"/>
      <c r="S827" s="46"/>
      <c r="T827" s="46"/>
      <c r="U827" s="46"/>
    </row>
    <row r="828" spans="1:21">
      <c r="A828" s="110" t="s">
        <v>22</v>
      </c>
      <c r="B828" s="110" t="s">
        <v>249</v>
      </c>
      <c r="C828" s="111">
        <v>39468</v>
      </c>
      <c r="D828" s="111">
        <v>39487</v>
      </c>
      <c r="E828" s="110">
        <v>100404.82</v>
      </c>
      <c r="F828" s="110">
        <v>77686.55</v>
      </c>
      <c r="G828" s="110">
        <v>70786.19</v>
      </c>
      <c r="L828" s="113">
        <v>4043.4800000000105</v>
      </c>
      <c r="M828" s="110">
        <v>3943</v>
      </c>
      <c r="N828" s="114">
        <v>3623.78</v>
      </c>
      <c r="O828" s="291"/>
      <c r="P828" s="291"/>
      <c r="Q828" s="291"/>
      <c r="R828" s="46"/>
      <c r="S828" s="46"/>
      <c r="T828" s="46"/>
      <c r="U828" s="46"/>
    </row>
    <row r="829" spans="1:21">
      <c r="A829" s="117" t="s">
        <v>23</v>
      </c>
      <c r="B829" s="117" t="s">
        <v>246</v>
      </c>
      <c r="C829" s="118">
        <v>39417</v>
      </c>
      <c r="D829" s="118">
        <v>39432</v>
      </c>
      <c r="E829" s="117">
        <v>200978.32</v>
      </c>
      <c r="F829" s="117">
        <v>154212.16</v>
      </c>
      <c r="G829" s="117">
        <v>116719.42</v>
      </c>
      <c r="L829" s="120">
        <v>6756.5200000000186</v>
      </c>
      <c r="M829" s="117">
        <v>5398.3600000000151</v>
      </c>
      <c r="N829" s="121">
        <v>5167.84</v>
      </c>
      <c r="O829" s="291"/>
      <c r="P829" s="35"/>
      <c r="Q829" s="35"/>
      <c r="R829" s="35"/>
      <c r="S829" s="292"/>
      <c r="T829" s="292"/>
      <c r="U829" s="292"/>
    </row>
    <row r="830" spans="1:21">
      <c r="A830" s="117" t="s">
        <v>23</v>
      </c>
      <c r="B830" s="117" t="s">
        <v>247</v>
      </c>
      <c r="C830" s="118">
        <v>39433</v>
      </c>
      <c r="D830" s="118">
        <v>39444</v>
      </c>
      <c r="E830" s="117">
        <v>201876.29</v>
      </c>
      <c r="F830" s="117">
        <v>154701.60999999999</v>
      </c>
      <c r="G830" s="117">
        <v>117077.21</v>
      </c>
      <c r="L830" s="120">
        <v>6785.0400000000081</v>
      </c>
      <c r="M830" s="117">
        <v>5424.7999999999884</v>
      </c>
      <c r="N830" s="121">
        <v>5188.7600000000093</v>
      </c>
      <c r="O830" s="291"/>
      <c r="P830" s="35"/>
      <c r="Q830" s="35"/>
      <c r="R830" s="35"/>
      <c r="S830" s="292"/>
      <c r="T830" s="292"/>
      <c r="U830" s="292"/>
    </row>
    <row r="831" spans="1:21">
      <c r="A831" s="117" t="s">
        <v>23</v>
      </c>
      <c r="B831" s="117" t="s">
        <v>248</v>
      </c>
      <c r="C831" s="118">
        <v>39445</v>
      </c>
      <c r="D831" s="118">
        <v>39447</v>
      </c>
      <c r="E831" s="117">
        <v>218993.26</v>
      </c>
      <c r="F831" s="117">
        <v>170940.82</v>
      </c>
      <c r="G831" s="117">
        <v>139558.59</v>
      </c>
      <c r="L831" s="120">
        <v>8160.2700000000186</v>
      </c>
      <c r="M831" s="117">
        <v>6794.7300000000105</v>
      </c>
      <c r="N831" s="121">
        <v>6403.06</v>
      </c>
      <c r="O831" s="291"/>
      <c r="P831" s="291"/>
      <c r="Q831" s="291"/>
      <c r="R831" s="46"/>
      <c r="S831" s="46"/>
      <c r="T831" s="46"/>
      <c r="U831" s="46"/>
    </row>
    <row r="832" spans="1:21">
      <c r="A832" s="117" t="s">
        <v>23</v>
      </c>
      <c r="B832" s="117" t="s">
        <v>254</v>
      </c>
      <c r="C832" s="118">
        <v>39448</v>
      </c>
      <c r="D832" s="118">
        <v>39466</v>
      </c>
      <c r="E832" s="117">
        <v>199603.5</v>
      </c>
      <c r="F832" s="117">
        <v>146049.24</v>
      </c>
      <c r="G832" s="117">
        <v>122394.79</v>
      </c>
      <c r="L832" s="120">
        <v>8160.2699999999895</v>
      </c>
      <c r="M832" s="117">
        <v>6752.289999999979</v>
      </c>
      <c r="N832" s="121">
        <v>6485.4399999999878</v>
      </c>
      <c r="O832" s="291"/>
      <c r="P832" s="35"/>
      <c r="Q832" s="35"/>
      <c r="R832" s="35"/>
      <c r="S832" s="46"/>
      <c r="T832" s="46"/>
      <c r="U832" s="46"/>
    </row>
    <row r="833" spans="1:21">
      <c r="A833" s="117" t="s">
        <v>23</v>
      </c>
      <c r="B833" s="117" t="s">
        <v>255</v>
      </c>
      <c r="C833" s="118">
        <v>39467</v>
      </c>
      <c r="D833" s="118">
        <v>39487</v>
      </c>
      <c r="E833" s="117">
        <v>176398.27</v>
      </c>
      <c r="F833" s="117">
        <v>131872.48000000001</v>
      </c>
      <c r="G833" s="117">
        <v>106575.29</v>
      </c>
      <c r="L833" s="120">
        <v>9430.8499999999767</v>
      </c>
      <c r="M833" s="117">
        <v>7412.7800000000134</v>
      </c>
      <c r="N833" s="121">
        <v>7553.7999999999884</v>
      </c>
      <c r="O833" s="291"/>
      <c r="P833" s="35"/>
      <c r="Q833" s="35"/>
      <c r="R833" s="35"/>
      <c r="S833" s="46"/>
      <c r="T833" s="46"/>
      <c r="U833" s="46"/>
    </row>
    <row r="834" spans="1:21">
      <c r="A834" s="200" t="s">
        <v>29</v>
      </c>
      <c r="B834" s="200" t="s">
        <v>250</v>
      </c>
      <c r="C834" s="201">
        <v>39417</v>
      </c>
      <c r="D834" s="201">
        <v>39444</v>
      </c>
      <c r="E834" s="200">
        <v>164599.72</v>
      </c>
      <c r="F834" s="200">
        <v>106383.78</v>
      </c>
      <c r="G834" s="200">
        <v>86715.89</v>
      </c>
      <c r="L834" s="202">
        <v>5885.0400000000081</v>
      </c>
      <c r="M834" s="200">
        <v>5587.38</v>
      </c>
      <c r="N834" s="203">
        <v>4338.8</v>
      </c>
      <c r="O834" s="291"/>
      <c r="P834" s="291"/>
      <c r="Q834" s="291"/>
      <c r="R834" s="46"/>
      <c r="S834" s="46"/>
    </row>
    <row r="835" spans="1:21">
      <c r="A835" s="200" t="s">
        <v>29</v>
      </c>
      <c r="B835" s="200" t="s">
        <v>248</v>
      </c>
      <c r="C835" s="201">
        <v>39445</v>
      </c>
      <c r="D835" s="201">
        <v>39447</v>
      </c>
      <c r="E835" s="200">
        <v>178229.8</v>
      </c>
      <c r="F835" s="200">
        <v>112411.07</v>
      </c>
      <c r="G835" s="200">
        <v>92031.54</v>
      </c>
      <c r="L835" s="202">
        <v>4108.9499999999825</v>
      </c>
      <c r="M835" s="200">
        <v>4380.13</v>
      </c>
      <c r="N835" s="203">
        <v>3530.09</v>
      </c>
      <c r="O835" s="291"/>
      <c r="P835" s="291"/>
      <c r="Q835" s="291"/>
      <c r="R835" s="46"/>
      <c r="S835" s="46"/>
    </row>
    <row r="836" spans="1:21">
      <c r="A836" s="200" t="s">
        <v>29</v>
      </c>
      <c r="B836" s="200" t="s">
        <v>249</v>
      </c>
      <c r="C836" s="201">
        <v>39448</v>
      </c>
      <c r="D836" s="201">
        <v>39487</v>
      </c>
      <c r="E836" s="200">
        <v>162846.70000000001</v>
      </c>
      <c r="F836" s="200">
        <v>104848.99</v>
      </c>
      <c r="G836" s="200">
        <v>88300.45</v>
      </c>
      <c r="L836" s="202">
        <v>4108.9500000000116</v>
      </c>
      <c r="M836" s="200">
        <v>4380.13</v>
      </c>
      <c r="N836" s="203">
        <v>3530.09</v>
      </c>
      <c r="O836" s="73"/>
      <c r="P836" s="35"/>
      <c r="Q836" s="35"/>
      <c r="R836" s="35"/>
      <c r="S836" s="46"/>
    </row>
    <row r="837" spans="1:21">
      <c r="A837" s="134" t="s">
        <v>25</v>
      </c>
      <c r="B837" s="134" t="s">
        <v>246</v>
      </c>
      <c r="C837" s="135">
        <v>39384</v>
      </c>
      <c r="D837" s="135">
        <v>39418</v>
      </c>
      <c r="E837" s="134">
        <v>185058.66</v>
      </c>
      <c r="F837" s="134">
        <v>141780.71</v>
      </c>
      <c r="G837" s="134">
        <v>104239.95</v>
      </c>
      <c r="L837" s="137">
        <v>12061.64</v>
      </c>
      <c r="M837" s="134">
        <v>8704.2299999999814</v>
      </c>
      <c r="N837" s="138">
        <v>6431.87</v>
      </c>
      <c r="O837" s="73"/>
      <c r="P837" s="35"/>
      <c r="Q837" s="35"/>
      <c r="R837" s="35"/>
      <c r="S837" s="46"/>
    </row>
    <row r="838" spans="1:21">
      <c r="A838" s="134" t="s">
        <v>25</v>
      </c>
      <c r="B838" s="134" t="s">
        <v>247</v>
      </c>
      <c r="C838" s="135">
        <v>39419</v>
      </c>
      <c r="D838" s="135">
        <v>39432</v>
      </c>
      <c r="E838" s="134">
        <v>185162.93</v>
      </c>
      <c r="F838" s="134">
        <v>141780.71</v>
      </c>
      <c r="G838" s="134">
        <v>104239.95</v>
      </c>
      <c r="L838" s="137">
        <v>12061.64</v>
      </c>
      <c r="M838" s="134">
        <v>8704.2299999999814</v>
      </c>
      <c r="N838" s="138">
        <v>6431.87</v>
      </c>
      <c r="O838" s="73"/>
      <c r="P838" s="291"/>
      <c r="Q838" s="291"/>
      <c r="R838" s="46"/>
      <c r="S838" s="46"/>
    </row>
    <row r="839" spans="1:21">
      <c r="A839" s="134" t="s">
        <v>25</v>
      </c>
      <c r="B839" s="134" t="s">
        <v>256</v>
      </c>
      <c r="C839" s="135">
        <v>39433</v>
      </c>
      <c r="D839" s="135">
        <v>39446</v>
      </c>
      <c r="E839" s="134">
        <v>187977.21</v>
      </c>
      <c r="F839" s="134">
        <v>138112.25</v>
      </c>
      <c r="G839" s="134">
        <v>106516.39</v>
      </c>
      <c r="L839" s="137">
        <v>11747.36</v>
      </c>
      <c r="M839" s="134">
        <v>8578.2999999999993</v>
      </c>
      <c r="N839" s="138">
        <v>6428.3500000000058</v>
      </c>
      <c r="O839" s="73"/>
      <c r="P839" s="292"/>
      <c r="Q839" s="292"/>
      <c r="R839" s="292"/>
      <c r="S839" s="46"/>
    </row>
    <row r="840" spans="1:21">
      <c r="A840" s="134" t="s">
        <v>25</v>
      </c>
      <c r="B840" s="134" t="s">
        <v>252</v>
      </c>
      <c r="C840" s="135">
        <v>39447</v>
      </c>
      <c r="D840" s="135">
        <v>39447</v>
      </c>
      <c r="E840" s="134">
        <v>163825.68</v>
      </c>
      <c r="F840" s="134">
        <v>123038.44</v>
      </c>
      <c r="G840" s="134">
        <v>99177.32</v>
      </c>
      <c r="L840" s="137">
        <v>10738.89</v>
      </c>
      <c r="M840" s="134">
        <v>7975.6800000000076</v>
      </c>
      <c r="N840" s="138">
        <v>6323.7900000000081</v>
      </c>
      <c r="O840" s="73"/>
      <c r="P840" s="292"/>
      <c r="Q840" s="292"/>
      <c r="R840" s="292"/>
      <c r="S840" s="46"/>
    </row>
    <row r="841" spans="1:21">
      <c r="A841" s="134" t="s">
        <v>25</v>
      </c>
      <c r="B841" s="134" t="s">
        <v>253</v>
      </c>
      <c r="C841" s="135">
        <v>39448</v>
      </c>
      <c r="D841" s="135">
        <v>39467</v>
      </c>
      <c r="E841" s="134">
        <v>173265.02</v>
      </c>
      <c r="F841" s="134">
        <v>123038.44</v>
      </c>
      <c r="G841" s="134">
        <v>99177.32</v>
      </c>
      <c r="L841" s="137">
        <v>10738.89</v>
      </c>
      <c r="M841" s="134">
        <v>7975.6800000000076</v>
      </c>
      <c r="N841" s="138">
        <v>6323.7900000000081</v>
      </c>
      <c r="O841" s="73"/>
      <c r="P841" s="291"/>
      <c r="Q841" s="291"/>
      <c r="R841" s="46"/>
      <c r="S841" s="46"/>
    </row>
    <row r="842" spans="1:21">
      <c r="A842" s="134" t="s">
        <v>25</v>
      </c>
      <c r="B842" s="134" t="s">
        <v>249</v>
      </c>
      <c r="C842" s="135">
        <v>39468</v>
      </c>
      <c r="D842" s="135">
        <v>39487</v>
      </c>
      <c r="E842" s="134">
        <v>158570.51</v>
      </c>
      <c r="F842" s="134">
        <v>112956.46</v>
      </c>
      <c r="G842" s="134">
        <v>92641.86</v>
      </c>
      <c r="L842" s="137">
        <v>10738.89</v>
      </c>
      <c r="M842" s="134">
        <v>7975.6800000000076</v>
      </c>
      <c r="N842" s="138">
        <v>6323.7899999999936</v>
      </c>
      <c r="O842" s="73"/>
      <c r="P842" s="73"/>
      <c r="Q842" s="73"/>
      <c r="R842" s="32"/>
      <c r="S842" s="32"/>
    </row>
    <row r="843" spans="1:21">
      <c r="A843" s="142" t="s">
        <v>26</v>
      </c>
      <c r="B843" s="142" t="s">
        <v>246</v>
      </c>
      <c r="C843" s="143">
        <v>39403</v>
      </c>
      <c r="D843" s="143">
        <v>39428</v>
      </c>
      <c r="E843" s="142">
        <v>154415.89000000001</v>
      </c>
      <c r="F843" s="142">
        <v>117012.41</v>
      </c>
      <c r="G843" s="142">
        <v>93890.13</v>
      </c>
      <c r="L843" s="204">
        <v>7262.9800000000105</v>
      </c>
      <c r="M843" s="142">
        <v>6052.24</v>
      </c>
      <c r="N843" s="205">
        <v>4385.63</v>
      </c>
      <c r="O843" s="73"/>
      <c r="P843" s="73"/>
      <c r="Q843" s="73"/>
      <c r="R843" s="32"/>
      <c r="S843" s="32"/>
    </row>
    <row r="844" spans="1:21">
      <c r="A844" s="142" t="s">
        <v>26</v>
      </c>
      <c r="B844" s="142" t="s">
        <v>247</v>
      </c>
      <c r="C844" s="143">
        <v>39429</v>
      </c>
      <c r="D844" s="143">
        <v>39444</v>
      </c>
      <c r="E844" s="142">
        <v>159192.54999999999</v>
      </c>
      <c r="F844" s="142">
        <v>117341.81</v>
      </c>
      <c r="G844" s="142">
        <v>94189.03</v>
      </c>
      <c r="L844" s="204">
        <v>7287.3799999999756</v>
      </c>
      <c r="M844" s="142">
        <v>6076.64</v>
      </c>
      <c r="N844" s="205">
        <v>4410.03</v>
      </c>
      <c r="O844" s="73"/>
      <c r="P844" s="73"/>
      <c r="Q844" s="73"/>
      <c r="R844" s="32"/>
      <c r="S844" s="32"/>
    </row>
    <row r="845" spans="1:21">
      <c r="A845" s="142" t="s">
        <v>26</v>
      </c>
      <c r="B845" s="142" t="s">
        <v>248</v>
      </c>
      <c r="C845" s="143">
        <v>39445</v>
      </c>
      <c r="D845" s="143">
        <v>39447</v>
      </c>
      <c r="E845" s="142">
        <v>158304.79999999999</v>
      </c>
      <c r="F845" s="142">
        <v>119123.65</v>
      </c>
      <c r="G845" s="142">
        <v>90692.85</v>
      </c>
      <c r="L845" s="204">
        <v>4733.5499999999884</v>
      </c>
      <c r="M845" s="142">
        <v>3641.6299999999901</v>
      </c>
      <c r="N845" s="205">
        <v>2669.2100000000064</v>
      </c>
      <c r="O845" s="73"/>
      <c r="P845" s="73"/>
      <c r="Q845" s="73"/>
      <c r="R845" s="32"/>
      <c r="S845" s="32"/>
    </row>
    <row r="846" spans="1:21">
      <c r="A846" s="142" t="s">
        <v>26</v>
      </c>
      <c r="B846" s="142" t="s">
        <v>257</v>
      </c>
      <c r="C846" s="143">
        <v>39448</v>
      </c>
      <c r="D846" s="143">
        <v>39453</v>
      </c>
      <c r="E846" s="142">
        <v>138090.16</v>
      </c>
      <c r="F846" s="142">
        <v>104462.55</v>
      </c>
      <c r="G846" s="142">
        <v>81431.45</v>
      </c>
      <c r="L846" s="204">
        <v>4733.5500000000175</v>
      </c>
      <c r="M846" s="142">
        <v>3641.63</v>
      </c>
      <c r="N846" s="205">
        <v>2669.2099999999919</v>
      </c>
      <c r="O846" s="73"/>
      <c r="P846" s="73"/>
      <c r="Q846" s="73"/>
      <c r="R846" s="32"/>
      <c r="S846" s="32"/>
    </row>
    <row r="847" spans="1:21">
      <c r="A847" s="142" t="s">
        <v>26</v>
      </c>
      <c r="B847" s="142" t="s">
        <v>258</v>
      </c>
      <c r="C847" s="143">
        <v>39454</v>
      </c>
      <c r="D847" s="143">
        <v>39487</v>
      </c>
      <c r="E847" s="142">
        <v>140645.46</v>
      </c>
      <c r="F847" s="142">
        <v>104462.55</v>
      </c>
      <c r="G847" s="142">
        <v>81431.45</v>
      </c>
      <c r="L847" s="204">
        <v>4733.5499999999884</v>
      </c>
      <c r="M847" s="142">
        <v>3641.63</v>
      </c>
      <c r="N847" s="205">
        <v>2669.2099999999919</v>
      </c>
      <c r="O847" s="73"/>
      <c r="P847" s="73"/>
      <c r="Q847" s="73"/>
      <c r="R847" s="32"/>
      <c r="S847" s="32"/>
    </row>
    <row r="848" spans="1:21">
      <c r="A848" s="58"/>
      <c r="B848" s="58"/>
      <c r="C848" s="58"/>
      <c r="D848" s="58"/>
      <c r="E848" s="58"/>
      <c r="F848" s="58"/>
      <c r="G848" s="58"/>
      <c r="L848" s="235"/>
      <c r="M848" s="236"/>
      <c r="N848" s="237"/>
      <c r="O848" s="60"/>
      <c r="P848" s="60"/>
      <c r="Q848" s="32"/>
      <c r="R848" s="32"/>
      <c r="S848" s="32"/>
    </row>
    <row r="849" spans="1:22" ht="12.75" customHeight="1">
      <c r="A849" s="160" t="s">
        <v>259</v>
      </c>
      <c r="B849" s="58"/>
      <c r="C849" s="58"/>
      <c r="D849" s="58"/>
      <c r="E849" s="58"/>
      <c r="F849" s="58"/>
      <c r="G849" s="58"/>
      <c r="L849" s="293"/>
      <c r="M849" s="294"/>
      <c r="N849" s="295"/>
      <c r="O849" s="296"/>
      <c r="P849" s="296"/>
      <c r="Q849" s="296"/>
      <c r="R849" s="46"/>
      <c r="S849" s="46"/>
      <c r="T849" s="46"/>
      <c r="U849" s="46"/>
      <c r="V849" s="46"/>
    </row>
    <row r="850" spans="1:22" ht="27" customHeight="1">
      <c r="A850" s="238" t="s">
        <v>2</v>
      </c>
      <c r="B850" s="238" t="s">
        <v>37</v>
      </c>
      <c r="C850" s="238" t="s">
        <v>38</v>
      </c>
      <c r="D850" s="238" t="s">
        <v>39</v>
      </c>
      <c r="E850" s="239" t="s">
        <v>40</v>
      </c>
      <c r="F850" s="239" t="s">
        <v>41</v>
      </c>
      <c r="G850" s="239" t="s">
        <v>42</v>
      </c>
      <c r="L850" s="209" t="s">
        <v>108</v>
      </c>
      <c r="M850" s="62" t="s">
        <v>109</v>
      </c>
      <c r="N850" s="210" t="s">
        <v>110</v>
      </c>
      <c r="O850" s="297"/>
      <c r="S850" s="46"/>
      <c r="T850" s="46"/>
      <c r="U850" s="46"/>
      <c r="V850" s="46"/>
    </row>
    <row r="851" spans="1:22">
      <c r="A851" s="66" t="s">
        <v>14</v>
      </c>
      <c r="B851" s="66" t="s">
        <v>260</v>
      </c>
      <c r="C851" s="67">
        <v>39304</v>
      </c>
      <c r="D851" s="67">
        <v>39346</v>
      </c>
      <c r="E851" s="66">
        <v>63369.118999999992</v>
      </c>
      <c r="F851" s="66">
        <v>48526.215000000004</v>
      </c>
      <c r="G851" s="66">
        <v>43224.977000000006</v>
      </c>
      <c r="L851" s="216">
        <v>2534.0589999999938</v>
      </c>
      <c r="M851" s="66">
        <v>2786.9350000000049</v>
      </c>
      <c r="N851" s="217">
        <v>2533.9170000000086</v>
      </c>
      <c r="O851" s="73"/>
      <c r="S851" s="292"/>
      <c r="T851" s="292"/>
      <c r="U851" s="292"/>
      <c r="V851" s="292"/>
    </row>
    <row r="852" spans="1:22">
      <c r="A852" s="66" t="s">
        <v>14</v>
      </c>
      <c r="B852" s="66" t="s">
        <v>261</v>
      </c>
      <c r="C852" s="67">
        <v>39347</v>
      </c>
      <c r="D852" s="67">
        <v>39402</v>
      </c>
      <c r="E852" s="66">
        <v>60750.010500000004</v>
      </c>
      <c r="F852" s="66">
        <v>43932.314999999995</v>
      </c>
      <c r="G852" s="66">
        <v>31916.474999999999</v>
      </c>
      <c r="L852" s="216">
        <v>1709.6305000000066</v>
      </c>
      <c r="M852" s="66">
        <v>1709.9349999999999</v>
      </c>
      <c r="N852" s="217">
        <v>671.67499999999927</v>
      </c>
      <c r="O852" s="73"/>
      <c r="S852" s="292"/>
      <c r="T852" s="292"/>
      <c r="U852" s="292"/>
      <c r="V852" s="292"/>
    </row>
    <row r="853" spans="1:22">
      <c r="A853" s="79" t="s">
        <v>15</v>
      </c>
      <c r="B853" s="79" t="s">
        <v>260</v>
      </c>
      <c r="C853" s="80">
        <v>39304</v>
      </c>
      <c r="D853" s="80">
        <v>39354</v>
      </c>
      <c r="E853" s="79">
        <v>43143.736997125183</v>
      </c>
      <c r="F853" s="79">
        <v>39354.887943273978</v>
      </c>
      <c r="G853" s="79">
        <v>39156.798290426392</v>
      </c>
      <c r="L853" s="81">
        <v>2792.716997125186</v>
      </c>
      <c r="M853" s="79">
        <v>2792.8679432739809</v>
      </c>
      <c r="N853" s="82">
        <v>2792.778290426395</v>
      </c>
      <c r="O853" s="73"/>
      <c r="S853" s="292"/>
      <c r="T853" s="292"/>
      <c r="U853" s="292"/>
      <c r="V853" s="292"/>
    </row>
    <row r="854" spans="1:22">
      <c r="A854" s="79" t="s">
        <v>15</v>
      </c>
      <c r="B854" s="79" t="s">
        <v>261</v>
      </c>
      <c r="C854" s="80">
        <v>39355</v>
      </c>
      <c r="D854" s="80">
        <v>39402</v>
      </c>
      <c r="E854" s="79">
        <v>44026.316446101802</v>
      </c>
      <c r="F854" s="79">
        <v>39947.187077754948</v>
      </c>
      <c r="G854" s="79">
        <v>39742.709795081973</v>
      </c>
      <c r="L854" s="81">
        <v>2840.6564461017988</v>
      </c>
      <c r="M854" s="79">
        <v>2840.5270777549449</v>
      </c>
      <c r="N854" s="82">
        <v>2840.0497950819699</v>
      </c>
      <c r="O854" s="73"/>
      <c r="S854" s="292"/>
      <c r="T854" s="292"/>
      <c r="U854" s="292"/>
      <c r="V854" s="292"/>
    </row>
    <row r="855" spans="1:22">
      <c r="A855" s="83" t="s">
        <v>16</v>
      </c>
      <c r="B855" s="83" t="s">
        <v>260</v>
      </c>
      <c r="C855" s="84">
        <v>39304</v>
      </c>
      <c r="D855" s="84">
        <v>39402</v>
      </c>
      <c r="E855" s="83">
        <v>41606.975194999992</v>
      </c>
      <c r="F855" s="83">
        <v>38762.157909999994</v>
      </c>
      <c r="G855" s="83">
        <v>35823.670959999996</v>
      </c>
      <c r="L855" s="86">
        <v>2276.955194999995</v>
      </c>
      <c r="M855" s="83">
        <v>2277.1379099999976</v>
      </c>
      <c r="N855" s="87">
        <v>2276.650959999999</v>
      </c>
      <c r="O855" s="73"/>
      <c r="S855" s="292"/>
      <c r="T855" s="292"/>
      <c r="U855" s="292"/>
      <c r="V855" s="292"/>
    </row>
    <row r="856" spans="1:22">
      <c r="A856" s="88" t="s">
        <v>17</v>
      </c>
      <c r="B856" s="88" t="s">
        <v>260</v>
      </c>
      <c r="C856" s="89">
        <v>39304</v>
      </c>
      <c r="D856" s="89">
        <v>39416</v>
      </c>
      <c r="E856" s="88">
        <v>58957.532826148905</v>
      </c>
      <c r="F856" s="88">
        <v>54335.532422020406</v>
      </c>
      <c r="G856" s="88">
        <v>44920.297937340569</v>
      </c>
      <c r="L856" s="90">
        <v>1870.9318261489097</v>
      </c>
      <c r="M856" s="88">
        <v>1870.9364220204006</v>
      </c>
      <c r="N856" s="91">
        <v>1871.701937340571</v>
      </c>
      <c r="O856" s="73"/>
      <c r="S856" s="292"/>
      <c r="T856" s="292"/>
      <c r="U856" s="292"/>
      <c r="V856" s="292"/>
    </row>
    <row r="857" spans="1:22">
      <c r="A857" s="93" t="s">
        <v>30</v>
      </c>
      <c r="B857" s="93" t="s">
        <v>260</v>
      </c>
      <c r="C857" s="94">
        <v>39304</v>
      </c>
      <c r="D857" s="94">
        <v>39402</v>
      </c>
      <c r="E857" s="93">
        <v>70157.39499999999</v>
      </c>
      <c r="F857" s="93">
        <v>54750.53</v>
      </c>
      <c r="G857" s="93">
        <v>54978.8</v>
      </c>
      <c r="L857" s="95">
        <v>3450.1149999999907</v>
      </c>
      <c r="M857" s="93">
        <v>3507.63</v>
      </c>
      <c r="N857" s="96">
        <v>3449.52</v>
      </c>
      <c r="O857" s="73"/>
      <c r="P857" s="35"/>
      <c r="Q857" s="35"/>
      <c r="R857" s="35"/>
      <c r="S857" s="292"/>
      <c r="T857" s="292"/>
      <c r="U857" s="292"/>
      <c r="V857" s="292"/>
    </row>
    <row r="858" spans="1:22">
      <c r="A858" s="42" t="s">
        <v>19</v>
      </c>
      <c r="B858" s="42" t="s">
        <v>260</v>
      </c>
      <c r="C858" s="99">
        <v>39304</v>
      </c>
      <c r="D858" s="99">
        <v>39402</v>
      </c>
      <c r="E858" s="42">
        <v>91991.302909999969</v>
      </c>
      <c r="F858" s="42">
        <v>73698.400999999998</v>
      </c>
      <c r="G858" s="42">
        <v>66019.877500000002</v>
      </c>
      <c r="L858" s="100">
        <v>4216.8229099999735</v>
      </c>
      <c r="M858" s="42">
        <v>4216.9210000000021</v>
      </c>
      <c r="N858" s="101">
        <v>4216.3974999999991</v>
      </c>
      <c r="O858" s="73"/>
      <c r="P858" s="35"/>
      <c r="Q858" s="35"/>
      <c r="R858" s="35"/>
      <c r="S858" s="292"/>
      <c r="T858" s="292"/>
      <c r="U858" s="292"/>
      <c r="V858" s="292"/>
    </row>
    <row r="859" spans="1:22">
      <c r="A859" s="102" t="s">
        <v>20</v>
      </c>
      <c r="B859" s="102" t="s">
        <v>260</v>
      </c>
      <c r="C859" s="103">
        <v>39304</v>
      </c>
      <c r="D859" s="103">
        <v>39347</v>
      </c>
      <c r="E859" s="102">
        <v>57042.856799999987</v>
      </c>
      <c r="F859" s="102">
        <v>49010.178499999987</v>
      </c>
      <c r="G859" s="102">
        <v>41589.057000000001</v>
      </c>
      <c r="L859" s="104">
        <v>3114.7367999999842</v>
      </c>
      <c r="M859" s="102">
        <v>3115.0584999999846</v>
      </c>
      <c r="N859" s="105">
        <v>3114.9369999999981</v>
      </c>
      <c r="O859" s="73"/>
      <c r="P859" s="35"/>
      <c r="Q859" s="35"/>
      <c r="R859" s="35"/>
      <c r="S859" s="292"/>
      <c r="T859" s="292"/>
      <c r="U859" s="292"/>
      <c r="V859" s="292"/>
    </row>
    <row r="860" spans="1:22">
      <c r="A860" s="102" t="s">
        <v>20</v>
      </c>
      <c r="B860" s="102" t="s">
        <v>261</v>
      </c>
      <c r="C860" s="103">
        <v>39348</v>
      </c>
      <c r="D860" s="103">
        <v>39403</v>
      </c>
      <c r="E860" s="102">
        <v>58398.426299999985</v>
      </c>
      <c r="F860" s="102">
        <v>50293.30049999999</v>
      </c>
      <c r="G860" s="102">
        <v>42590.251499999998</v>
      </c>
      <c r="L860" s="104">
        <v>3199.566299999984</v>
      </c>
      <c r="M860" s="102">
        <v>3199.4404999999897</v>
      </c>
      <c r="N860" s="105">
        <v>3199.3914999999979</v>
      </c>
      <c r="O860" s="73"/>
      <c r="P860" s="35"/>
      <c r="Q860" s="35"/>
      <c r="R860" s="35"/>
      <c r="S860" s="292"/>
      <c r="T860" s="292"/>
      <c r="U860" s="292"/>
      <c r="V860" s="292"/>
    </row>
    <row r="861" spans="1:22">
      <c r="A861" s="106" t="s">
        <v>21</v>
      </c>
      <c r="B861" s="106" t="s">
        <v>260</v>
      </c>
      <c r="C861" s="107">
        <v>39304</v>
      </c>
      <c r="D861" s="107">
        <v>39416</v>
      </c>
      <c r="E861" s="106">
        <v>62913.678194144137</v>
      </c>
      <c r="F861" s="106">
        <v>57317.647691441452</v>
      </c>
      <c r="G861" s="106">
        <v>56658.974222972982</v>
      </c>
      <c r="L861" s="108">
        <v>4041.398194144138</v>
      </c>
      <c r="M861" s="106">
        <v>4041.3676914414536</v>
      </c>
      <c r="N861" s="109">
        <v>4041.694222972983</v>
      </c>
      <c r="O861" s="73"/>
      <c r="P861" s="35"/>
      <c r="Q861" s="35"/>
      <c r="R861" s="35"/>
      <c r="S861" s="292"/>
      <c r="T861" s="292"/>
      <c r="U861" s="292"/>
      <c r="V861" s="292"/>
    </row>
    <row r="862" spans="1:22">
      <c r="A862" s="195" t="s">
        <v>28</v>
      </c>
      <c r="B862" s="195" t="s">
        <v>260</v>
      </c>
      <c r="C862" s="196">
        <v>39304</v>
      </c>
      <c r="D862" s="196">
        <v>39360</v>
      </c>
      <c r="E862" s="195">
        <v>35788.022249999995</v>
      </c>
      <c r="F862" s="195">
        <v>33383.504999999997</v>
      </c>
      <c r="G862" s="195">
        <v>29883.439499999989</v>
      </c>
      <c r="L862" s="197">
        <v>2470.3222499999974</v>
      </c>
      <c r="M862" s="195">
        <v>2469.8049999999998</v>
      </c>
      <c r="N862" s="198">
        <v>2470.7394999999888</v>
      </c>
      <c r="O862" s="73"/>
      <c r="P862" s="35"/>
      <c r="Q862" s="35"/>
      <c r="R862" s="35"/>
      <c r="S862" s="292"/>
      <c r="T862" s="292"/>
      <c r="U862" s="292"/>
      <c r="V862" s="292"/>
    </row>
    <row r="863" spans="1:22">
      <c r="A863" s="195" t="s">
        <v>28</v>
      </c>
      <c r="B863" s="195" t="s">
        <v>261</v>
      </c>
      <c r="C863" s="196">
        <v>39361</v>
      </c>
      <c r="D863" s="196">
        <v>39402</v>
      </c>
      <c r="E863" s="195">
        <v>41268.626749999996</v>
      </c>
      <c r="F863" s="195">
        <v>39033.815750000002</v>
      </c>
      <c r="G863" s="195">
        <v>35295.023749999993</v>
      </c>
      <c r="L863" s="197">
        <v>2923.9867499999964</v>
      </c>
      <c r="M863" s="195">
        <v>2924.1757500000022</v>
      </c>
      <c r="N863" s="198">
        <v>2924.3837499999936</v>
      </c>
      <c r="O863" s="73"/>
      <c r="P863" s="35"/>
      <c r="Q863" s="35"/>
      <c r="R863" s="35"/>
      <c r="S863" s="292"/>
      <c r="T863" s="292"/>
      <c r="U863" s="292"/>
      <c r="V863" s="292"/>
    </row>
    <row r="864" spans="1:22">
      <c r="A864" s="110" t="s">
        <v>22</v>
      </c>
      <c r="B864" s="110" t="s">
        <v>260</v>
      </c>
      <c r="C864" s="111">
        <v>39304</v>
      </c>
      <c r="D864" s="111">
        <v>39416</v>
      </c>
      <c r="E864" s="110">
        <v>119242.99</v>
      </c>
      <c r="F864" s="110">
        <v>87870.6</v>
      </c>
      <c r="G864" s="110">
        <v>72593.17</v>
      </c>
      <c r="L864" s="113">
        <v>5041.1800000000076</v>
      </c>
      <c r="M864" s="110">
        <v>4986.91</v>
      </c>
      <c r="N864" s="114">
        <v>4886.22</v>
      </c>
      <c r="O864" s="73"/>
      <c r="P864" s="35"/>
      <c r="Q864" s="35"/>
      <c r="R864" s="35"/>
      <c r="S864" s="292"/>
      <c r="T864" s="292"/>
      <c r="U864" s="292"/>
      <c r="V864" s="46"/>
    </row>
    <row r="865" spans="1:22">
      <c r="A865" s="117" t="s">
        <v>23</v>
      </c>
      <c r="B865" s="117" t="s">
        <v>260</v>
      </c>
      <c r="C865" s="118">
        <v>39304</v>
      </c>
      <c r="D865" s="118">
        <v>39416</v>
      </c>
      <c r="E865" s="117">
        <v>196951</v>
      </c>
      <c r="F865" s="117">
        <v>150523</v>
      </c>
      <c r="G865" s="117">
        <v>113362</v>
      </c>
      <c r="L865" s="120">
        <v>7566.140000000014</v>
      </c>
      <c r="M865" s="117">
        <v>6258.570000000007</v>
      </c>
      <c r="N865" s="121">
        <v>5796.86</v>
      </c>
      <c r="O865" s="73"/>
      <c r="P865" s="35"/>
      <c r="Q865" s="35"/>
      <c r="R865" s="35"/>
      <c r="S865" s="292"/>
      <c r="T865" s="292"/>
      <c r="U865" s="292"/>
      <c r="V865" s="46"/>
    </row>
    <row r="866" spans="1:22">
      <c r="A866" s="200" t="s">
        <v>29</v>
      </c>
      <c r="B866" s="200" t="s">
        <v>260</v>
      </c>
      <c r="C866" s="201">
        <v>39304</v>
      </c>
      <c r="D866" s="201">
        <v>39416</v>
      </c>
      <c r="E866" s="200">
        <v>160567.02833333329</v>
      </c>
      <c r="F866" s="200">
        <v>101620.99</v>
      </c>
      <c r="G866" s="200">
        <v>83056.08</v>
      </c>
      <c r="L866" s="202">
        <v>6502.8883333332778</v>
      </c>
      <c r="M866" s="200">
        <v>6240.55</v>
      </c>
      <c r="N866" s="203">
        <v>5021.83</v>
      </c>
      <c r="O866" s="73"/>
      <c r="P866" s="35"/>
      <c r="Q866" s="35"/>
      <c r="R866" s="35"/>
      <c r="S866" s="292"/>
      <c r="T866" s="292"/>
      <c r="U866" s="292"/>
    </row>
    <row r="867" spans="1:22">
      <c r="A867" s="134" t="s">
        <v>25</v>
      </c>
      <c r="B867" s="134" t="s">
        <v>260</v>
      </c>
      <c r="C867" s="135">
        <v>39304</v>
      </c>
      <c r="D867" s="135">
        <v>39383</v>
      </c>
      <c r="E867" s="134">
        <v>184350.46</v>
      </c>
      <c r="F867" s="134">
        <v>142182.66</v>
      </c>
      <c r="G867" s="134">
        <v>104594.21</v>
      </c>
      <c r="L867" s="137">
        <v>12736.92</v>
      </c>
      <c r="M867" s="134">
        <v>10016.6</v>
      </c>
      <c r="N867" s="138">
        <v>7404.2300000000105</v>
      </c>
      <c r="O867" s="73"/>
      <c r="P867" s="35"/>
      <c r="Q867" s="35"/>
      <c r="R867" s="35"/>
      <c r="S867" s="292"/>
      <c r="T867" s="292"/>
      <c r="U867" s="292"/>
    </row>
    <row r="868" spans="1:22" ht="13.5" thickBot="1">
      <c r="A868" s="142" t="s">
        <v>26</v>
      </c>
      <c r="B868" s="142" t="s">
        <v>260</v>
      </c>
      <c r="C868" s="143">
        <v>39304</v>
      </c>
      <c r="D868" s="143">
        <v>39402</v>
      </c>
      <c r="E868" s="142">
        <v>158470.12</v>
      </c>
      <c r="F868" s="142">
        <v>122876.38</v>
      </c>
      <c r="G868" s="142">
        <v>99566.62</v>
      </c>
      <c r="L868" s="204">
        <v>8592.81</v>
      </c>
      <c r="M868" s="142">
        <v>7593.0900000000111</v>
      </c>
      <c r="N868" s="205">
        <v>5541.679999999993</v>
      </c>
      <c r="O868" s="73"/>
      <c r="P868" s="35"/>
      <c r="Q868" s="35"/>
      <c r="R868" s="35"/>
      <c r="S868" s="292"/>
      <c r="T868" s="292"/>
      <c r="U868" s="292"/>
    </row>
    <row r="869" spans="1:22" ht="12.75" customHeight="1">
      <c r="L869" s="338" t="s">
        <v>262</v>
      </c>
      <c r="M869" s="339"/>
      <c r="N869" s="340"/>
      <c r="O869" s="32"/>
      <c r="P869" s="32"/>
      <c r="Q869" s="32"/>
      <c r="R869" s="32"/>
      <c r="S869" s="32"/>
    </row>
    <row r="870" spans="1:22">
      <c r="A870" s="160" t="s">
        <v>263</v>
      </c>
      <c r="B870" s="58"/>
      <c r="C870" s="58"/>
      <c r="D870" s="58"/>
      <c r="E870" s="58"/>
      <c r="F870" s="58"/>
      <c r="G870" s="58"/>
      <c r="L870" s="341"/>
      <c r="M870" s="342"/>
      <c r="N870" s="343"/>
      <c r="O870" s="60"/>
      <c r="P870" s="60"/>
    </row>
    <row r="871" spans="1:22" ht="25.5">
      <c r="A871" s="238" t="s">
        <v>2</v>
      </c>
      <c r="B871" s="238" t="s">
        <v>37</v>
      </c>
      <c r="C871" s="238" t="s">
        <v>38</v>
      </c>
      <c r="D871" s="238" t="s">
        <v>39</v>
      </c>
      <c r="E871" s="239" t="s">
        <v>40</v>
      </c>
      <c r="F871" s="239" t="s">
        <v>41</v>
      </c>
      <c r="G871" s="239" t="s">
        <v>42</v>
      </c>
      <c r="L871" s="341"/>
      <c r="M871" s="342"/>
      <c r="N871" s="343"/>
      <c r="O871" s="46"/>
      <c r="P871" s="46"/>
    </row>
    <row r="872" spans="1:22">
      <c r="A872" s="66" t="s">
        <v>14</v>
      </c>
      <c r="B872" s="66" t="s">
        <v>264</v>
      </c>
      <c r="C872" s="67">
        <v>39212</v>
      </c>
      <c r="D872" s="67">
        <v>39303</v>
      </c>
      <c r="E872" s="66">
        <v>60161.7</v>
      </c>
      <c r="F872" s="66">
        <v>45543.785000000011</v>
      </c>
      <c r="G872" s="66">
        <v>39246.455000000009</v>
      </c>
      <c r="L872" s="341"/>
      <c r="M872" s="342"/>
      <c r="N872" s="343"/>
      <c r="O872" s="47"/>
      <c r="P872" s="47"/>
      <c r="Q872" s="122"/>
    </row>
    <row r="873" spans="1:22">
      <c r="A873" s="79" t="s">
        <v>15</v>
      </c>
      <c r="B873" s="79" t="s">
        <v>264</v>
      </c>
      <c r="C873" s="80">
        <v>39212</v>
      </c>
      <c r="D873" s="80">
        <v>39303</v>
      </c>
      <c r="E873" s="79">
        <v>39006.348389845632</v>
      </c>
      <c r="F873" s="79">
        <v>35651.184714208342</v>
      </c>
      <c r="G873" s="79">
        <v>35114.027200000004</v>
      </c>
      <c r="L873" s="341"/>
      <c r="M873" s="342"/>
      <c r="N873" s="343"/>
      <c r="O873" s="47"/>
      <c r="P873" s="47"/>
      <c r="Q873" s="122"/>
    </row>
    <row r="874" spans="1:22">
      <c r="A874" s="83" t="s">
        <v>16</v>
      </c>
      <c r="B874" s="83" t="s">
        <v>264</v>
      </c>
      <c r="C874" s="84">
        <v>39212</v>
      </c>
      <c r="D874" s="84">
        <v>39303</v>
      </c>
      <c r="E874" s="83">
        <v>38292.367712500003</v>
      </c>
      <c r="F874" s="83">
        <v>37028.119124999997</v>
      </c>
      <c r="G874" s="83">
        <v>33772.008327500007</v>
      </c>
      <c r="L874" s="341"/>
      <c r="M874" s="342"/>
      <c r="N874" s="343"/>
      <c r="O874" s="47"/>
      <c r="P874" s="47"/>
      <c r="Q874" s="122"/>
    </row>
    <row r="875" spans="1:22" ht="13.5" thickBot="1">
      <c r="A875" s="88" t="s">
        <v>17</v>
      </c>
      <c r="B875" s="88" t="s">
        <v>264</v>
      </c>
      <c r="C875" s="89">
        <v>39212</v>
      </c>
      <c r="D875" s="89">
        <v>39303</v>
      </c>
      <c r="E875" s="88">
        <v>53282.115249999995</v>
      </c>
      <c r="F875" s="88">
        <v>51039.414249999987</v>
      </c>
      <c r="G875" s="88">
        <v>43587.598249999995</v>
      </c>
      <c r="L875" s="344"/>
      <c r="M875" s="345"/>
      <c r="N875" s="346"/>
      <c r="O875" s="47"/>
      <c r="P875" s="47"/>
      <c r="Q875" s="122"/>
    </row>
    <row r="876" spans="1:22">
      <c r="A876" s="93" t="s">
        <v>30</v>
      </c>
      <c r="B876" s="93" t="s">
        <v>264</v>
      </c>
      <c r="C876" s="94">
        <v>39212</v>
      </c>
      <c r="D876" s="94">
        <v>39303</v>
      </c>
      <c r="E876" s="93">
        <v>66486.084999999992</v>
      </c>
      <c r="F876" s="93">
        <v>48057.79</v>
      </c>
      <c r="G876" s="93">
        <v>45063.1</v>
      </c>
      <c r="L876" s="43"/>
      <c r="M876" s="43"/>
      <c r="N876" s="43"/>
      <c r="O876" s="47"/>
      <c r="P876" s="47"/>
      <c r="Q876" s="122"/>
    </row>
    <row r="877" spans="1:22">
      <c r="A877" s="42" t="s">
        <v>19</v>
      </c>
      <c r="B877" s="42" t="s">
        <v>264</v>
      </c>
      <c r="C877" s="99">
        <v>39212</v>
      </c>
      <c r="D877" s="99">
        <v>39303</v>
      </c>
      <c r="E877" s="42">
        <v>85637.531500000012</v>
      </c>
      <c r="F877" s="42">
        <v>69833.845000000001</v>
      </c>
      <c r="G877" s="42">
        <v>57749.974999999999</v>
      </c>
      <c r="L877" s="43"/>
      <c r="M877" s="43"/>
      <c r="N877" s="43"/>
      <c r="O877" s="47"/>
      <c r="P877" s="47"/>
      <c r="Q877" s="122"/>
    </row>
    <row r="878" spans="1:22">
      <c r="A878" s="102" t="s">
        <v>20</v>
      </c>
      <c r="B878" s="102" t="s">
        <v>264</v>
      </c>
      <c r="C878" s="103">
        <v>39212</v>
      </c>
      <c r="D878" s="103">
        <v>39303</v>
      </c>
      <c r="E878" s="102">
        <v>54080.442750000009</v>
      </c>
      <c r="F878" s="102">
        <v>46449.440000000002</v>
      </c>
      <c r="G878" s="102">
        <v>38247.695000000014</v>
      </c>
      <c r="L878" s="43"/>
      <c r="M878" s="43"/>
      <c r="N878" s="43"/>
      <c r="O878" s="47"/>
      <c r="P878" s="47"/>
      <c r="Q878" s="122"/>
    </row>
    <row r="879" spans="1:22">
      <c r="A879" s="106" t="s">
        <v>21</v>
      </c>
      <c r="B879" s="106" t="s">
        <v>264</v>
      </c>
      <c r="C879" s="107">
        <v>39212</v>
      </c>
      <c r="D879" s="107">
        <v>39303</v>
      </c>
      <c r="E879" s="106">
        <v>58512.597166222753</v>
      </c>
      <c r="F879" s="106">
        <v>53314.122691441458</v>
      </c>
      <c r="G879" s="106">
        <v>52655.449222972988</v>
      </c>
      <c r="L879" s="43"/>
      <c r="M879" s="43"/>
      <c r="N879" s="43"/>
      <c r="O879" s="47"/>
      <c r="P879" s="47"/>
      <c r="Q879" s="122"/>
    </row>
    <row r="880" spans="1:22">
      <c r="A880" s="195" t="s">
        <v>28</v>
      </c>
      <c r="B880" s="195" t="s">
        <v>264</v>
      </c>
      <c r="C880" s="196">
        <v>39212</v>
      </c>
      <c r="D880" s="196">
        <v>39303</v>
      </c>
      <c r="E880" s="195">
        <v>32793.969499999992</v>
      </c>
      <c r="F880" s="195">
        <v>32883.589999999997</v>
      </c>
      <c r="G880" s="195">
        <v>28479.433499999999</v>
      </c>
      <c r="L880" s="298"/>
      <c r="M880" s="298"/>
      <c r="N880" s="298"/>
      <c r="O880" s="47"/>
      <c r="P880" s="47"/>
      <c r="Q880" s="122"/>
    </row>
    <row r="881" spans="1:19">
      <c r="A881" s="110" t="s">
        <v>22</v>
      </c>
      <c r="B881" s="110" t="s">
        <v>264</v>
      </c>
      <c r="C881" s="111">
        <v>39212</v>
      </c>
      <c r="D881" s="111">
        <v>39303</v>
      </c>
      <c r="E881" s="110">
        <v>112300.59</v>
      </c>
      <c r="F881" s="110">
        <v>85056.57</v>
      </c>
      <c r="G881" s="110">
        <v>69454.53</v>
      </c>
      <c r="L881" s="298"/>
      <c r="M881" s="298"/>
      <c r="N881" s="298"/>
      <c r="O881" s="47"/>
      <c r="P881" s="47"/>
      <c r="Q881" s="122"/>
    </row>
    <row r="882" spans="1:19" ht="12.75" customHeight="1">
      <c r="A882" s="117" t="s">
        <v>23</v>
      </c>
      <c r="B882" s="117" t="s">
        <v>264</v>
      </c>
      <c r="C882" s="118">
        <v>39212</v>
      </c>
      <c r="D882" s="118">
        <v>39303</v>
      </c>
      <c r="E882" s="117">
        <v>185059.73339188297</v>
      </c>
      <c r="F882" s="117">
        <v>124343.10899999998</v>
      </c>
      <c r="G882" s="117">
        <v>95929.566999999995</v>
      </c>
      <c r="L882" s="298"/>
      <c r="M882" s="298"/>
      <c r="N882" s="298"/>
      <c r="O882" s="47"/>
      <c r="P882" s="47"/>
      <c r="Q882" s="297"/>
      <c r="R882" s="32"/>
      <c r="S882" s="32"/>
    </row>
    <row r="883" spans="1:19">
      <c r="A883" s="200" t="s">
        <v>29</v>
      </c>
      <c r="B883" s="200" t="s">
        <v>264</v>
      </c>
      <c r="C883" s="201">
        <v>39212</v>
      </c>
      <c r="D883" s="201">
        <v>39303</v>
      </c>
      <c r="E883" s="200">
        <v>150714.01333333331</v>
      </c>
      <c r="F883" s="200">
        <v>103724.49666666667</v>
      </c>
      <c r="G883" s="200">
        <v>86839.98</v>
      </c>
      <c r="L883" s="298"/>
      <c r="M883" s="298"/>
      <c r="N883" s="298"/>
      <c r="O883" s="47"/>
      <c r="P883" s="47"/>
      <c r="Q883" s="297"/>
      <c r="R883" s="32"/>
      <c r="S883" s="32"/>
    </row>
    <row r="884" spans="1:19" ht="12.75" customHeight="1">
      <c r="A884" s="134" t="s">
        <v>25</v>
      </c>
      <c r="B884" s="134" t="s">
        <v>264</v>
      </c>
      <c r="C884" s="135">
        <v>39212</v>
      </c>
      <c r="D884" s="135">
        <v>39303</v>
      </c>
      <c r="E884" s="134">
        <v>158645.21</v>
      </c>
      <c r="F884" s="134">
        <v>98394.559999999998</v>
      </c>
      <c r="G884" s="134">
        <v>75167.399999999994</v>
      </c>
      <c r="L884" s="298"/>
      <c r="M884" s="298"/>
      <c r="N884" s="298"/>
      <c r="O884" s="296"/>
      <c r="P884" s="296"/>
      <c r="Q884" s="296"/>
      <c r="R884" s="32"/>
      <c r="S884" s="32"/>
    </row>
    <row r="885" spans="1:19">
      <c r="A885" s="142" t="s">
        <v>26</v>
      </c>
      <c r="B885" s="142" t="s">
        <v>264</v>
      </c>
      <c r="C885" s="143">
        <v>39212</v>
      </c>
      <c r="D885" s="143">
        <v>39303</v>
      </c>
      <c r="E885" s="142">
        <v>145828.45500000002</v>
      </c>
      <c r="F885" s="142">
        <v>117258.49</v>
      </c>
      <c r="G885" s="142">
        <v>95422.92</v>
      </c>
      <c r="L885" s="298"/>
      <c r="M885" s="298"/>
      <c r="N885" s="298"/>
      <c r="O885" s="296"/>
      <c r="P885" s="296"/>
      <c r="Q885" s="296"/>
      <c r="R885" s="32"/>
      <c r="S885" s="32"/>
    </row>
    <row r="886" spans="1:19" ht="12.75" customHeight="1">
      <c r="L886" s="298"/>
      <c r="M886" s="298"/>
      <c r="N886" s="298"/>
      <c r="O886" s="296"/>
      <c r="P886" s="296"/>
      <c r="Q886" s="296"/>
      <c r="R886" s="32"/>
      <c r="S886" s="32"/>
    </row>
    <row r="887" spans="1:19">
      <c r="A887" s="160" t="s">
        <v>265</v>
      </c>
      <c r="B887" s="58"/>
      <c r="C887" s="58"/>
      <c r="D887" s="58"/>
      <c r="E887" s="58"/>
      <c r="F887" s="58"/>
      <c r="G887" s="58"/>
      <c r="L887" s="59"/>
      <c r="M887" s="59"/>
      <c r="N887" s="59"/>
      <c r="O887" s="60"/>
      <c r="P887" s="60"/>
    </row>
    <row r="888" spans="1:19" ht="25.5">
      <c r="A888" s="238" t="s">
        <v>2</v>
      </c>
      <c r="B888" s="238" t="s">
        <v>37</v>
      </c>
      <c r="C888" s="238" t="s">
        <v>38</v>
      </c>
      <c r="D888" s="238" t="s">
        <v>39</v>
      </c>
      <c r="E888" s="239" t="s">
        <v>40</v>
      </c>
      <c r="F888" s="239" t="s">
        <v>41</v>
      </c>
      <c r="G888" s="239" t="s">
        <v>42</v>
      </c>
      <c r="L888" s="299"/>
      <c r="M888" s="299"/>
      <c r="N888" s="299"/>
      <c r="O888" s="46"/>
      <c r="P888" s="46"/>
    </row>
    <row r="889" spans="1:19">
      <c r="A889" s="66" t="s">
        <v>14</v>
      </c>
      <c r="B889" s="66" t="s">
        <v>266</v>
      </c>
      <c r="C889" s="67">
        <v>39123</v>
      </c>
      <c r="D889" s="67">
        <v>39211</v>
      </c>
      <c r="E889" s="66">
        <v>47492.981000000007</v>
      </c>
      <c r="F889" s="66">
        <v>36805.54</v>
      </c>
      <c r="G889" s="66">
        <v>28836.995000000003</v>
      </c>
      <c r="L889" s="43"/>
      <c r="M889" s="43"/>
      <c r="N889" s="43"/>
      <c r="O889" s="47"/>
      <c r="P889" s="47"/>
      <c r="Q889" s="122"/>
    </row>
    <row r="890" spans="1:19">
      <c r="A890" s="79" t="s">
        <v>15</v>
      </c>
      <c r="B890" s="79" t="s">
        <v>266</v>
      </c>
      <c r="C890" s="80">
        <v>39123</v>
      </c>
      <c r="D890" s="80">
        <v>39211</v>
      </c>
      <c r="E890" s="79">
        <v>32928.377999999997</v>
      </c>
      <c r="F890" s="79">
        <v>30945.785000000003</v>
      </c>
      <c r="G890" s="79">
        <v>29988.075000000001</v>
      </c>
      <c r="L890" s="43"/>
      <c r="M890" s="43"/>
      <c r="N890" s="43"/>
      <c r="O890" s="47"/>
      <c r="P890" s="47"/>
      <c r="Q890" s="122"/>
    </row>
    <row r="891" spans="1:19">
      <c r="A891" s="83" t="s">
        <v>16</v>
      </c>
      <c r="B891" s="83" t="s">
        <v>266</v>
      </c>
      <c r="C891" s="84">
        <v>39123</v>
      </c>
      <c r="D891" s="84">
        <v>39211</v>
      </c>
      <c r="E891" s="83">
        <v>32133.922350000004</v>
      </c>
      <c r="F891" s="83">
        <v>30868.821250000005</v>
      </c>
      <c r="G891" s="83">
        <v>26543.455750000001</v>
      </c>
      <c r="L891" s="43"/>
      <c r="M891" s="43"/>
      <c r="N891" s="43"/>
      <c r="O891" s="47"/>
      <c r="P891" s="47"/>
      <c r="Q891" s="122"/>
    </row>
    <row r="892" spans="1:19">
      <c r="A892" s="88" t="s">
        <v>17</v>
      </c>
      <c r="B892" s="88" t="s">
        <v>266</v>
      </c>
      <c r="C892" s="89">
        <v>39123</v>
      </c>
      <c r="D892" s="89">
        <v>39211</v>
      </c>
      <c r="E892" s="88">
        <v>50141.169000000009</v>
      </c>
      <c r="F892" s="88">
        <v>48442.327700000002</v>
      </c>
      <c r="G892" s="88">
        <v>40253.1878</v>
      </c>
      <c r="L892" s="43"/>
      <c r="M892" s="43"/>
      <c r="N892" s="43"/>
      <c r="O892" s="47"/>
      <c r="P892" s="47"/>
      <c r="Q892" s="122"/>
    </row>
    <row r="893" spans="1:19">
      <c r="A893" s="93" t="s">
        <v>30</v>
      </c>
      <c r="B893" s="93" t="s">
        <v>266</v>
      </c>
      <c r="C893" s="94">
        <v>39123</v>
      </c>
      <c r="D893" s="94">
        <v>39211</v>
      </c>
      <c r="E893" s="93">
        <v>60356.220499999996</v>
      </c>
      <c r="F893" s="93">
        <v>57772.835000000014</v>
      </c>
      <c r="G893" s="93">
        <v>48056.614999999991</v>
      </c>
      <c r="L893" s="43"/>
      <c r="M893" s="43"/>
      <c r="N893" s="43"/>
      <c r="O893" s="47"/>
      <c r="P893" s="47"/>
      <c r="Q893" s="122"/>
    </row>
    <row r="894" spans="1:19">
      <c r="A894" s="42" t="s">
        <v>19</v>
      </c>
      <c r="B894" s="42" t="s">
        <v>266</v>
      </c>
      <c r="C894" s="99">
        <v>39123</v>
      </c>
      <c r="D894" s="99">
        <v>39211</v>
      </c>
      <c r="E894" s="42">
        <v>75135.342499999984</v>
      </c>
      <c r="F894" s="42">
        <v>60881.31</v>
      </c>
      <c r="G894" s="42">
        <v>50142.87</v>
      </c>
      <c r="L894" s="43"/>
      <c r="M894" s="43"/>
      <c r="N894" s="43"/>
      <c r="O894" s="47"/>
      <c r="P894" s="47"/>
      <c r="Q894" s="122"/>
    </row>
    <row r="895" spans="1:19">
      <c r="A895" s="102" t="s">
        <v>20</v>
      </c>
      <c r="B895" s="102" t="s">
        <v>266</v>
      </c>
      <c r="C895" s="103">
        <v>39123</v>
      </c>
      <c r="D895" s="103">
        <v>39211</v>
      </c>
      <c r="E895" s="102">
        <v>39886.284999999996</v>
      </c>
      <c r="F895" s="102">
        <v>32216.375</v>
      </c>
      <c r="G895" s="102">
        <v>27237.575000000004</v>
      </c>
      <c r="L895" s="43"/>
      <c r="M895" s="43"/>
      <c r="N895" s="43"/>
      <c r="O895" s="47"/>
      <c r="P895" s="47"/>
      <c r="Q895" s="122"/>
    </row>
    <row r="896" spans="1:19">
      <c r="A896" s="106" t="s">
        <v>21</v>
      </c>
      <c r="B896" s="106" t="s">
        <v>266</v>
      </c>
      <c r="C896" s="107">
        <v>39123</v>
      </c>
      <c r="D896" s="107">
        <v>39211</v>
      </c>
      <c r="E896" s="106">
        <v>50665.388400000011</v>
      </c>
      <c r="F896" s="106">
        <v>48649.82</v>
      </c>
      <c r="G896" s="106">
        <v>41788.519999999997</v>
      </c>
      <c r="L896" s="43"/>
      <c r="M896" s="43"/>
      <c r="N896" s="43"/>
      <c r="O896" s="47"/>
      <c r="P896" s="47"/>
      <c r="Q896" s="122"/>
    </row>
    <row r="897" spans="1:28">
      <c r="A897" s="195" t="s">
        <v>28</v>
      </c>
      <c r="B897" s="195" t="s">
        <v>266</v>
      </c>
      <c r="C897" s="196">
        <v>39123</v>
      </c>
      <c r="D897" s="196">
        <v>39211</v>
      </c>
      <c r="E897" s="195">
        <v>27591.403000000002</v>
      </c>
      <c r="F897" s="195">
        <v>24323.61</v>
      </c>
      <c r="G897" s="195">
        <v>20470.424999999996</v>
      </c>
      <c r="L897" s="43"/>
      <c r="M897" s="43"/>
      <c r="N897" s="43"/>
      <c r="O897" s="47"/>
      <c r="P897" s="47"/>
      <c r="Q897" s="122"/>
    </row>
    <row r="898" spans="1:28">
      <c r="A898" s="110" t="s">
        <v>22</v>
      </c>
      <c r="B898" s="110" t="s">
        <v>266</v>
      </c>
      <c r="C898" s="111">
        <v>39123</v>
      </c>
      <c r="D898" s="111">
        <v>39211</v>
      </c>
      <c r="E898" s="110">
        <v>108435</v>
      </c>
      <c r="F898" s="110">
        <v>68895</v>
      </c>
      <c r="G898" s="110">
        <v>55856</v>
      </c>
      <c r="L898" s="43"/>
      <c r="M898" s="43"/>
      <c r="N898" s="43"/>
      <c r="O898" s="47"/>
      <c r="P898" s="47"/>
      <c r="Q898" s="122"/>
    </row>
    <row r="899" spans="1:28">
      <c r="A899" s="117" t="s">
        <v>23</v>
      </c>
      <c r="B899" s="117" t="s">
        <v>266</v>
      </c>
      <c r="C899" s="118">
        <v>39123</v>
      </c>
      <c r="D899" s="118">
        <v>39211</v>
      </c>
      <c r="E899" s="117">
        <v>159895.53</v>
      </c>
      <c r="F899" s="117">
        <v>118781.27</v>
      </c>
      <c r="G899" s="117">
        <v>94070.77</v>
      </c>
      <c r="L899" s="43"/>
      <c r="M899" s="43"/>
      <c r="N899" s="43"/>
      <c r="O899" s="47"/>
      <c r="P899" s="47"/>
      <c r="Q899" s="122"/>
    </row>
    <row r="900" spans="1:28">
      <c r="A900" s="200" t="s">
        <v>29</v>
      </c>
      <c r="B900" s="200" t="s">
        <v>266</v>
      </c>
      <c r="C900" s="201">
        <v>39123</v>
      </c>
      <c r="D900" s="201">
        <v>39211</v>
      </c>
      <c r="E900" s="200">
        <v>131983.88</v>
      </c>
      <c r="F900" s="200">
        <v>87419.73</v>
      </c>
      <c r="G900" s="200">
        <v>68045.73</v>
      </c>
      <c r="I900" s="43"/>
      <c r="J900" s="43"/>
      <c r="L900" s="43"/>
      <c r="M900" s="300"/>
      <c r="N900" s="300"/>
      <c r="O900" s="122"/>
    </row>
    <row r="901" spans="1:28">
      <c r="A901" s="134" t="s">
        <v>25</v>
      </c>
      <c r="B901" s="134" t="s">
        <v>266</v>
      </c>
      <c r="C901" s="135">
        <v>39123</v>
      </c>
      <c r="D901" s="135">
        <v>39211</v>
      </c>
      <c r="E901" s="134">
        <v>186840.56</v>
      </c>
      <c r="F901" s="134">
        <v>137567.34</v>
      </c>
      <c r="G901" s="134">
        <v>106176.99</v>
      </c>
      <c r="I901" s="43"/>
      <c r="J901" s="43"/>
      <c r="L901" s="43"/>
      <c r="M901" s="300"/>
      <c r="N901" s="300"/>
      <c r="O901" s="122"/>
    </row>
    <row r="902" spans="1:28">
      <c r="A902" s="142" t="s">
        <v>26</v>
      </c>
      <c r="B902" s="142" t="s">
        <v>266</v>
      </c>
      <c r="C902" s="143">
        <v>39123</v>
      </c>
      <c r="D902" s="143">
        <v>39211</v>
      </c>
      <c r="E902" s="142">
        <v>126378.53</v>
      </c>
      <c r="F902" s="142">
        <v>88275.64</v>
      </c>
      <c r="G902" s="142">
        <v>68481.09</v>
      </c>
      <c r="I902" s="43"/>
      <c r="J902" s="43"/>
      <c r="L902" s="43"/>
      <c r="M902" s="300"/>
      <c r="N902" s="300"/>
      <c r="O902" s="122"/>
    </row>
    <row r="903" spans="1:28">
      <c r="M903" s="31"/>
      <c r="N903" s="31"/>
      <c r="O903" s="32"/>
      <c r="P903" s="32"/>
      <c r="Q903" s="32"/>
    </row>
    <row r="905" spans="1:28">
      <c r="A905" s="4"/>
      <c r="B905" s="301"/>
      <c r="C905" s="301"/>
      <c r="D905" s="301"/>
      <c r="E905" s="301"/>
      <c r="F905" s="301"/>
      <c r="G905" s="301"/>
      <c r="H905" s="301"/>
      <c r="I905" s="43"/>
      <c r="J905" s="43"/>
      <c r="L905" s="43"/>
      <c r="M905" s="43"/>
      <c r="N905" s="4"/>
      <c r="O905" s="35"/>
      <c r="P905" s="3"/>
      <c r="Q905" s="3"/>
      <c r="R905" s="2"/>
      <c r="S905" s="2"/>
      <c r="T905" s="1"/>
      <c r="AB905" s="302"/>
    </row>
    <row r="906" spans="1:28">
      <c r="A906" s="68"/>
      <c r="B906" s="301"/>
      <c r="C906" s="301"/>
      <c r="D906" s="301"/>
      <c r="E906" s="301"/>
      <c r="F906" s="301"/>
      <c r="G906" s="301"/>
      <c r="H906" s="301"/>
      <c r="I906" s="43"/>
      <c r="J906" s="43"/>
      <c r="L906" s="43"/>
      <c r="M906" s="43"/>
      <c r="N906" s="4"/>
      <c r="O906" s="35"/>
      <c r="P906" s="3"/>
      <c r="Q906" s="3"/>
      <c r="R906" s="2"/>
      <c r="S906" s="2"/>
      <c r="T906" s="1"/>
    </row>
    <row r="907" spans="1:28" ht="13.5" thickBot="1">
      <c r="A907" s="329" t="s">
        <v>31</v>
      </c>
      <c r="B907" s="329"/>
      <c r="C907" s="329"/>
      <c r="D907" s="329"/>
      <c r="E907" s="329"/>
    </row>
    <row r="908" spans="1:28" ht="26.25" thickBot="1">
      <c r="A908" s="303" t="s">
        <v>32</v>
      </c>
      <c r="B908" s="304" t="s">
        <v>1</v>
      </c>
      <c r="C908" s="305" t="s">
        <v>33</v>
      </c>
      <c r="D908" s="305" t="s">
        <v>34</v>
      </c>
      <c r="E908" s="306" t="s">
        <v>35</v>
      </c>
    </row>
    <row r="909" spans="1:28">
      <c r="A909" s="347">
        <v>2012</v>
      </c>
      <c r="B909" s="307" t="s">
        <v>3</v>
      </c>
      <c r="C909" s="308">
        <v>22</v>
      </c>
      <c r="D909" s="308">
        <v>4</v>
      </c>
      <c r="E909" s="309">
        <v>5</v>
      </c>
    </row>
    <row r="910" spans="1:28">
      <c r="A910" s="348"/>
      <c r="B910" s="310" t="s">
        <v>4</v>
      </c>
      <c r="C910" s="311">
        <v>21</v>
      </c>
      <c r="D910" s="311">
        <v>4</v>
      </c>
      <c r="E910" s="312">
        <v>4</v>
      </c>
    </row>
    <row r="911" spans="1:28">
      <c r="A911" s="348"/>
      <c r="B911" s="313" t="s">
        <v>5</v>
      </c>
      <c r="C911" s="314">
        <v>22</v>
      </c>
      <c r="D911" s="314">
        <v>5</v>
      </c>
      <c r="E911" s="315">
        <v>4</v>
      </c>
    </row>
    <row r="912" spans="1:28">
      <c r="A912" s="348"/>
      <c r="B912" s="313" t="s">
        <v>6</v>
      </c>
      <c r="C912" s="314"/>
      <c r="D912" s="314"/>
      <c r="E912" s="315"/>
    </row>
    <row r="913" spans="1:40">
      <c r="A913" s="348"/>
      <c r="B913" s="313" t="s">
        <v>7</v>
      </c>
      <c r="C913" s="314"/>
      <c r="D913" s="314"/>
      <c r="E913" s="315"/>
    </row>
    <row r="914" spans="1:40">
      <c r="A914" s="348"/>
      <c r="B914" s="313" t="s">
        <v>8</v>
      </c>
      <c r="C914" s="314"/>
      <c r="D914" s="314"/>
      <c r="E914" s="315"/>
    </row>
    <row r="915" spans="1:40">
      <c r="A915" s="348"/>
      <c r="B915" s="313" t="s">
        <v>27</v>
      </c>
      <c r="C915" s="314"/>
      <c r="D915" s="314"/>
      <c r="E915" s="315"/>
    </row>
    <row r="916" spans="1:40">
      <c r="A916" s="348"/>
      <c r="B916" s="313" t="s">
        <v>9</v>
      </c>
      <c r="C916" s="314"/>
      <c r="D916" s="314"/>
      <c r="E916" s="315"/>
    </row>
    <row r="917" spans="1:40">
      <c r="A917" s="348"/>
      <c r="B917" s="313" t="s">
        <v>10</v>
      </c>
      <c r="C917" s="314"/>
      <c r="D917" s="314"/>
      <c r="E917" s="315"/>
    </row>
    <row r="918" spans="1:40">
      <c r="A918" s="348"/>
      <c r="B918" s="313" t="s">
        <v>11</v>
      </c>
      <c r="C918" s="314"/>
      <c r="D918" s="314"/>
      <c r="E918" s="315"/>
    </row>
    <row r="919" spans="1:40" s="6" customFormat="1">
      <c r="A919" s="348"/>
      <c r="B919" s="313" t="s">
        <v>12</v>
      </c>
      <c r="C919" s="314"/>
      <c r="D919" s="314"/>
      <c r="E919" s="31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</row>
    <row r="920" spans="1:40" s="6" customFormat="1" ht="13.5" thickBot="1">
      <c r="A920" s="349"/>
      <c r="B920" s="316" t="s">
        <v>13</v>
      </c>
      <c r="C920" s="317"/>
      <c r="D920" s="317"/>
      <c r="E920" s="318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</row>
    <row r="921" spans="1:40" s="6" customFormat="1">
      <c r="A921" s="347">
        <v>2011</v>
      </c>
      <c r="B921" s="307" t="s">
        <v>3</v>
      </c>
      <c r="C921" s="308">
        <v>21</v>
      </c>
      <c r="D921" s="308">
        <v>4</v>
      </c>
      <c r="E921" s="309">
        <v>6</v>
      </c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</row>
    <row r="922" spans="1:40" s="6" customFormat="1">
      <c r="A922" s="348"/>
      <c r="B922" s="310" t="s">
        <v>4</v>
      </c>
      <c r="C922" s="311">
        <v>20</v>
      </c>
      <c r="D922" s="311">
        <v>4</v>
      </c>
      <c r="E922" s="312">
        <v>4</v>
      </c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</row>
    <row r="923" spans="1:40" s="6" customFormat="1">
      <c r="A923" s="348"/>
      <c r="B923" s="313" t="s">
        <v>5</v>
      </c>
      <c r="C923" s="314">
        <v>23</v>
      </c>
      <c r="D923" s="314">
        <v>4</v>
      </c>
      <c r="E923" s="315">
        <v>4</v>
      </c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</row>
    <row r="924" spans="1:40" s="6" customFormat="1">
      <c r="A924" s="348"/>
      <c r="B924" s="313" t="s">
        <v>6</v>
      </c>
      <c r="C924" s="314">
        <v>20</v>
      </c>
      <c r="D924" s="314">
        <v>4</v>
      </c>
      <c r="E924" s="315">
        <v>6</v>
      </c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</row>
    <row r="925" spans="1:40" s="6" customFormat="1">
      <c r="A925" s="348"/>
      <c r="B925" s="313" t="s">
        <v>7</v>
      </c>
      <c r="C925" s="314">
        <v>22</v>
      </c>
      <c r="D925" s="314">
        <v>3</v>
      </c>
      <c r="E925" s="315">
        <v>6</v>
      </c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</row>
    <row r="926" spans="1:40" s="6" customFormat="1">
      <c r="A926" s="348"/>
      <c r="B926" s="313" t="s">
        <v>8</v>
      </c>
      <c r="C926" s="314">
        <v>21</v>
      </c>
      <c r="D926" s="314">
        <v>4</v>
      </c>
      <c r="E926" s="315">
        <v>5</v>
      </c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</row>
    <row r="927" spans="1:40" s="6" customFormat="1">
      <c r="A927" s="348"/>
      <c r="B927" s="313" t="s">
        <v>27</v>
      </c>
      <c r="C927" s="314">
        <v>21</v>
      </c>
      <c r="D927" s="314">
        <v>4</v>
      </c>
      <c r="E927" s="315">
        <v>6</v>
      </c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</row>
    <row r="928" spans="1:40" s="6" customFormat="1">
      <c r="A928" s="348"/>
      <c r="B928" s="313" t="s">
        <v>9</v>
      </c>
      <c r="C928" s="314">
        <v>22</v>
      </c>
      <c r="D928" s="314">
        <v>4</v>
      </c>
      <c r="E928" s="315">
        <v>5</v>
      </c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</row>
    <row r="929" spans="1:40" s="6" customFormat="1">
      <c r="A929" s="348"/>
      <c r="B929" s="313" t="s">
        <v>10</v>
      </c>
      <c r="C929" s="314">
        <v>21</v>
      </c>
      <c r="D929" s="314">
        <v>4</v>
      </c>
      <c r="E929" s="315">
        <v>5</v>
      </c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</row>
    <row r="930" spans="1:40" s="6" customFormat="1">
      <c r="A930" s="348"/>
      <c r="B930" s="313" t="s">
        <v>11</v>
      </c>
      <c r="C930" s="314">
        <v>19</v>
      </c>
      <c r="D930" s="314">
        <v>5</v>
      </c>
      <c r="E930" s="315">
        <v>7</v>
      </c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</row>
    <row r="931" spans="1:40" s="6" customFormat="1">
      <c r="A931" s="348"/>
      <c r="B931" s="313" t="s">
        <v>12</v>
      </c>
      <c r="C931" s="314">
        <v>21</v>
      </c>
      <c r="D931" s="314">
        <v>4</v>
      </c>
      <c r="E931" s="315">
        <v>5</v>
      </c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</row>
    <row r="932" spans="1:40" s="6" customFormat="1" ht="13.5" thickBot="1">
      <c r="A932" s="349"/>
      <c r="B932" s="316" t="s">
        <v>13</v>
      </c>
      <c r="C932" s="317">
        <v>21</v>
      </c>
      <c r="D932" s="317">
        <v>5</v>
      </c>
      <c r="E932" s="318">
        <v>5</v>
      </c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</row>
    <row r="933" spans="1:40" s="6" customFormat="1">
      <c r="A933" s="347">
        <v>2010</v>
      </c>
      <c r="B933" s="307" t="s">
        <v>3</v>
      </c>
      <c r="C933" s="308">
        <v>20</v>
      </c>
      <c r="D933" s="308">
        <v>5</v>
      </c>
      <c r="E933" s="309">
        <v>6</v>
      </c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</row>
    <row r="934" spans="1:40" s="6" customFormat="1">
      <c r="A934" s="348"/>
      <c r="B934" s="310" t="s">
        <v>4</v>
      </c>
      <c r="C934" s="311">
        <v>20</v>
      </c>
      <c r="D934" s="311">
        <v>4</v>
      </c>
      <c r="E934" s="312">
        <v>4</v>
      </c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</row>
    <row r="935" spans="1:40" s="6" customFormat="1">
      <c r="A935" s="348"/>
      <c r="B935" s="313" t="s">
        <v>5</v>
      </c>
      <c r="C935" s="314">
        <v>23</v>
      </c>
      <c r="D935" s="314">
        <v>4</v>
      </c>
      <c r="E935" s="315">
        <v>4</v>
      </c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</row>
    <row r="936" spans="1:40" s="6" customFormat="1">
      <c r="A936" s="348"/>
      <c r="B936" s="313" t="s">
        <v>6</v>
      </c>
      <c r="C936" s="314">
        <v>21</v>
      </c>
      <c r="D936" s="314">
        <v>3</v>
      </c>
      <c r="E936" s="315">
        <v>6</v>
      </c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</row>
    <row r="937" spans="1:40" s="6" customFormat="1">
      <c r="A937" s="348"/>
      <c r="B937" s="313" t="s">
        <v>7</v>
      </c>
      <c r="C937" s="314">
        <v>20</v>
      </c>
      <c r="D937" s="314">
        <v>4</v>
      </c>
      <c r="E937" s="315">
        <v>7</v>
      </c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</row>
    <row r="938" spans="1:40" s="6" customFormat="1">
      <c r="A938" s="348"/>
      <c r="B938" s="313" t="s">
        <v>8</v>
      </c>
      <c r="C938" s="314">
        <v>21</v>
      </c>
      <c r="D938" s="314">
        <v>4</v>
      </c>
      <c r="E938" s="315">
        <v>5</v>
      </c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</row>
    <row r="939" spans="1:40" s="6" customFormat="1">
      <c r="A939" s="348"/>
      <c r="B939" s="313" t="s">
        <v>27</v>
      </c>
      <c r="C939" s="314">
        <v>21</v>
      </c>
      <c r="D939" s="314">
        <v>5</v>
      </c>
      <c r="E939" s="315">
        <v>5</v>
      </c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</row>
    <row r="940" spans="1:40" s="6" customFormat="1">
      <c r="A940" s="348"/>
      <c r="B940" s="313" t="s">
        <v>9</v>
      </c>
      <c r="C940" s="314">
        <v>22</v>
      </c>
      <c r="D940" s="314">
        <v>4</v>
      </c>
      <c r="E940" s="315">
        <v>5</v>
      </c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</row>
    <row r="941" spans="1:40" s="6" customFormat="1">
      <c r="A941" s="348"/>
      <c r="B941" s="313" t="s">
        <v>10</v>
      </c>
      <c r="C941" s="314">
        <v>20</v>
      </c>
      <c r="D941" s="314">
        <v>3</v>
      </c>
      <c r="E941" s="315">
        <v>7</v>
      </c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</row>
    <row r="942" spans="1:40" s="6" customFormat="1">
      <c r="A942" s="348"/>
      <c r="B942" s="313" t="s">
        <v>11</v>
      </c>
      <c r="C942" s="314">
        <v>20</v>
      </c>
      <c r="D942" s="314">
        <v>5</v>
      </c>
      <c r="E942" s="315">
        <v>6</v>
      </c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</row>
    <row r="943" spans="1:40" s="6" customFormat="1">
      <c r="A943" s="348"/>
      <c r="B943" s="313" t="s">
        <v>12</v>
      </c>
      <c r="C943" s="314">
        <v>21</v>
      </c>
      <c r="D943" s="314">
        <v>4</v>
      </c>
      <c r="E943" s="315">
        <v>5</v>
      </c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</row>
    <row r="944" spans="1:40" s="6" customFormat="1" ht="13.5" thickBot="1">
      <c r="A944" s="349"/>
      <c r="B944" s="316" t="s">
        <v>13</v>
      </c>
      <c r="C944" s="317">
        <v>22</v>
      </c>
      <c r="D944" s="317">
        <v>3</v>
      </c>
      <c r="E944" s="318">
        <v>6</v>
      </c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</row>
    <row r="945" spans="1:40" s="6" customFormat="1">
      <c r="A945" s="330">
        <v>2009</v>
      </c>
      <c r="B945" s="307" t="s">
        <v>3</v>
      </c>
      <c r="C945" s="308">
        <v>21</v>
      </c>
      <c r="D945" s="308">
        <v>5</v>
      </c>
      <c r="E945" s="309">
        <v>5</v>
      </c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</row>
    <row r="946" spans="1:40" s="6" customFormat="1">
      <c r="A946" s="331"/>
      <c r="B946" s="310" t="s">
        <v>4</v>
      </c>
      <c r="C946" s="311">
        <v>20</v>
      </c>
      <c r="D946" s="311">
        <v>4</v>
      </c>
      <c r="E946" s="312">
        <v>4</v>
      </c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</row>
    <row r="947" spans="1:40" s="6" customFormat="1">
      <c r="A947" s="331"/>
      <c r="B947" s="310" t="s">
        <v>5</v>
      </c>
      <c r="C947" s="311">
        <v>22</v>
      </c>
      <c r="D947" s="311">
        <v>4</v>
      </c>
      <c r="E947" s="312">
        <v>5</v>
      </c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</row>
    <row r="948" spans="1:40" s="6" customFormat="1">
      <c r="A948" s="331"/>
      <c r="B948" s="310" t="s">
        <v>6</v>
      </c>
      <c r="C948" s="311">
        <v>21</v>
      </c>
      <c r="D948" s="311">
        <v>3</v>
      </c>
      <c r="E948" s="312">
        <v>6</v>
      </c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</row>
    <row r="949" spans="1:40" s="6" customFormat="1">
      <c r="A949" s="331"/>
      <c r="B949" s="310" t="s">
        <v>7</v>
      </c>
      <c r="C949" s="311">
        <v>19</v>
      </c>
      <c r="D949" s="311">
        <v>5</v>
      </c>
      <c r="E949" s="312">
        <v>7</v>
      </c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</row>
    <row r="950" spans="1:40" s="6" customFormat="1">
      <c r="A950" s="331"/>
      <c r="B950" s="310" t="s">
        <v>8</v>
      </c>
      <c r="C950" s="311">
        <v>21</v>
      </c>
      <c r="D950" s="311">
        <v>4</v>
      </c>
      <c r="E950" s="312">
        <v>5</v>
      </c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</row>
    <row r="951" spans="1:40" s="6" customFormat="1">
      <c r="A951" s="331"/>
      <c r="B951" s="313" t="s">
        <v>27</v>
      </c>
      <c r="C951" s="314">
        <v>22</v>
      </c>
      <c r="D951" s="314">
        <v>4</v>
      </c>
      <c r="E951" s="315">
        <v>5</v>
      </c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</row>
    <row r="952" spans="1:40" s="6" customFormat="1">
      <c r="A952" s="331"/>
      <c r="B952" s="313" t="s">
        <v>9</v>
      </c>
      <c r="C952" s="314">
        <v>21</v>
      </c>
      <c r="D952" s="314">
        <v>4</v>
      </c>
      <c r="E952" s="315">
        <v>6</v>
      </c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</row>
    <row r="953" spans="1:40" s="6" customFormat="1">
      <c r="A953" s="331"/>
      <c r="B953" s="313" t="s">
        <v>10</v>
      </c>
      <c r="C953" s="314">
        <v>21</v>
      </c>
      <c r="D953" s="314">
        <v>3</v>
      </c>
      <c r="E953" s="315">
        <v>6</v>
      </c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</row>
    <row r="954" spans="1:40" s="6" customFormat="1">
      <c r="A954" s="331"/>
      <c r="B954" s="313" t="s">
        <v>11</v>
      </c>
      <c r="C954" s="314">
        <v>21</v>
      </c>
      <c r="D954" s="314">
        <v>4</v>
      </c>
      <c r="E954" s="315">
        <v>6</v>
      </c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</row>
    <row r="955" spans="1:40" s="6" customFormat="1">
      <c r="A955" s="331"/>
      <c r="B955" s="313" t="s">
        <v>12</v>
      </c>
      <c r="C955" s="314">
        <v>21</v>
      </c>
      <c r="D955" s="314">
        <v>4</v>
      </c>
      <c r="E955" s="315">
        <v>5</v>
      </c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</row>
    <row r="956" spans="1:40" s="6" customFormat="1" ht="13.5" thickBot="1">
      <c r="A956" s="332"/>
      <c r="B956" s="316" t="s">
        <v>13</v>
      </c>
      <c r="C956" s="317">
        <v>21</v>
      </c>
      <c r="D956" s="317">
        <v>4</v>
      </c>
      <c r="E956" s="318">
        <v>6</v>
      </c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</row>
    <row r="957" spans="1:40" s="6" customFormat="1">
      <c r="A957" s="330">
        <v>2008</v>
      </c>
      <c r="B957" s="319" t="s">
        <v>3</v>
      </c>
      <c r="C957" s="320">
        <v>22</v>
      </c>
      <c r="D957" s="320">
        <v>4</v>
      </c>
      <c r="E957" s="321">
        <v>5</v>
      </c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</row>
    <row r="958" spans="1:40" s="6" customFormat="1">
      <c r="A958" s="331"/>
      <c r="B958" s="310" t="s">
        <v>4</v>
      </c>
      <c r="C958" s="311">
        <v>21</v>
      </c>
      <c r="D958" s="311">
        <v>4</v>
      </c>
      <c r="E958" s="312">
        <v>4</v>
      </c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</row>
    <row r="959" spans="1:40" s="6" customFormat="1">
      <c r="A959" s="331"/>
      <c r="B959" s="310" t="s">
        <v>5</v>
      </c>
      <c r="C959" s="311">
        <v>20</v>
      </c>
      <c r="D959" s="311">
        <v>5</v>
      </c>
      <c r="E959" s="312">
        <v>6</v>
      </c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</row>
    <row r="960" spans="1:40" s="6" customFormat="1">
      <c r="A960" s="331"/>
      <c r="B960" s="310" t="s">
        <v>6</v>
      </c>
      <c r="C960" s="322">
        <v>22</v>
      </c>
      <c r="D960" s="322">
        <v>4</v>
      </c>
      <c r="E960" s="323">
        <v>4</v>
      </c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</row>
    <row r="961" spans="1:40" s="6" customFormat="1">
      <c r="A961" s="331"/>
      <c r="B961" s="310" t="s">
        <v>7</v>
      </c>
      <c r="C961" s="311">
        <v>20</v>
      </c>
      <c r="D961" s="311">
        <v>5</v>
      </c>
      <c r="E961" s="312">
        <v>6</v>
      </c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</row>
    <row r="962" spans="1:40" s="6" customFormat="1">
      <c r="A962" s="331"/>
      <c r="B962" s="310" t="s">
        <v>8</v>
      </c>
      <c r="C962" s="311">
        <v>21</v>
      </c>
      <c r="D962" s="311">
        <v>4</v>
      </c>
      <c r="E962" s="312">
        <v>5</v>
      </c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</row>
    <row r="963" spans="1:40" s="6" customFormat="1">
      <c r="A963" s="331"/>
      <c r="B963" s="310" t="s">
        <v>27</v>
      </c>
      <c r="C963" s="311">
        <v>22</v>
      </c>
      <c r="D963" s="311">
        <v>4</v>
      </c>
      <c r="E963" s="312">
        <v>5</v>
      </c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</row>
    <row r="964" spans="1:40" s="6" customFormat="1">
      <c r="A964" s="331"/>
      <c r="B964" s="324" t="s">
        <v>9</v>
      </c>
      <c r="C964" s="311">
        <v>20</v>
      </c>
      <c r="D964" s="311">
        <v>5</v>
      </c>
      <c r="E964" s="312">
        <v>6</v>
      </c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</row>
    <row r="965" spans="1:40" s="6" customFormat="1">
      <c r="A965" s="331"/>
      <c r="B965" s="324" t="s">
        <v>10</v>
      </c>
      <c r="C965" s="311">
        <v>20</v>
      </c>
      <c r="D965" s="311">
        <v>4</v>
      </c>
      <c r="E965" s="312">
        <v>6</v>
      </c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</row>
    <row r="966" spans="1:40" s="6" customFormat="1">
      <c r="A966" s="331"/>
      <c r="B966" s="324" t="s">
        <v>11</v>
      </c>
      <c r="C966" s="322">
        <v>22</v>
      </c>
      <c r="D966" s="322">
        <v>4</v>
      </c>
      <c r="E966" s="323">
        <v>5</v>
      </c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</row>
    <row r="967" spans="1:40" s="6" customFormat="1">
      <c r="A967" s="331"/>
      <c r="B967" s="324" t="s">
        <v>12</v>
      </c>
      <c r="C967" s="322">
        <v>20</v>
      </c>
      <c r="D967" s="322">
        <v>5</v>
      </c>
      <c r="E967" s="323">
        <v>5</v>
      </c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</row>
    <row r="968" spans="1:40" s="6" customFormat="1" ht="13.5" thickBot="1">
      <c r="A968" s="332"/>
      <c r="B968" s="325" t="s">
        <v>13</v>
      </c>
      <c r="C968" s="326">
        <v>21</v>
      </c>
      <c r="D968" s="326">
        <v>4</v>
      </c>
      <c r="E968" s="327">
        <v>6</v>
      </c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</row>
    <row r="969" spans="1:40" s="6" customFormat="1">
      <c r="A969" s="333">
        <v>2007</v>
      </c>
      <c r="B969" s="307" t="s">
        <v>4</v>
      </c>
      <c r="C969" s="308">
        <v>13</v>
      </c>
      <c r="D969" s="308">
        <v>3</v>
      </c>
      <c r="E969" s="309">
        <v>3</v>
      </c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</row>
    <row r="970" spans="1:40" s="6" customFormat="1">
      <c r="A970" s="334"/>
      <c r="B970" s="310" t="s">
        <v>5</v>
      </c>
      <c r="C970" s="311">
        <v>22</v>
      </c>
      <c r="D970" s="311">
        <v>5</v>
      </c>
      <c r="E970" s="312">
        <v>4</v>
      </c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</row>
    <row r="971" spans="1:40" s="6" customFormat="1">
      <c r="A971" s="334"/>
      <c r="B971" s="310" t="s">
        <v>6</v>
      </c>
      <c r="C971" s="311">
        <v>20</v>
      </c>
      <c r="D971" s="311">
        <v>3</v>
      </c>
      <c r="E971" s="312">
        <v>7</v>
      </c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</row>
    <row r="972" spans="1:40" s="6" customFormat="1">
      <c r="A972" s="334"/>
      <c r="B972" s="310" t="s">
        <v>7</v>
      </c>
      <c r="C972" s="311">
        <v>21</v>
      </c>
      <c r="D972" s="311">
        <v>4</v>
      </c>
      <c r="E972" s="312">
        <v>6</v>
      </c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</row>
    <row r="973" spans="1:40" s="6" customFormat="1">
      <c r="A973" s="334"/>
      <c r="B973" s="310" t="s">
        <v>8</v>
      </c>
      <c r="C973" s="311">
        <v>20</v>
      </c>
      <c r="D973" s="311">
        <v>5</v>
      </c>
      <c r="E973" s="312">
        <v>5</v>
      </c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</row>
    <row r="974" spans="1:40" s="6" customFormat="1">
      <c r="A974" s="334"/>
      <c r="B974" s="310" t="s">
        <v>27</v>
      </c>
      <c r="C974" s="311">
        <v>21</v>
      </c>
      <c r="D974" s="311">
        <v>4</v>
      </c>
      <c r="E974" s="312">
        <v>6</v>
      </c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</row>
    <row r="975" spans="1:40" s="6" customFormat="1">
      <c r="A975" s="334"/>
      <c r="B975" s="310" t="s">
        <v>9</v>
      </c>
      <c r="C975" s="311">
        <v>22</v>
      </c>
      <c r="D975" s="311">
        <v>4</v>
      </c>
      <c r="E975" s="312">
        <v>5</v>
      </c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</row>
    <row r="976" spans="1:40" s="6" customFormat="1">
      <c r="A976" s="334"/>
      <c r="B976" s="310" t="s">
        <v>10</v>
      </c>
      <c r="C976" s="311">
        <v>17</v>
      </c>
      <c r="D976" s="311">
        <v>5</v>
      </c>
      <c r="E976" s="312">
        <v>8</v>
      </c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</row>
    <row r="977" spans="1:40" s="6" customFormat="1">
      <c r="A977" s="334"/>
      <c r="B977" s="310" t="s">
        <v>11</v>
      </c>
      <c r="C977" s="311">
        <v>22</v>
      </c>
      <c r="D977" s="311">
        <v>4</v>
      </c>
      <c r="E977" s="312">
        <v>5</v>
      </c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</row>
    <row r="978" spans="1:40" s="6" customFormat="1">
      <c r="A978" s="334"/>
      <c r="B978" s="310" t="s">
        <v>12</v>
      </c>
      <c r="C978" s="311">
        <v>21</v>
      </c>
      <c r="D978" s="311">
        <v>4</v>
      </c>
      <c r="E978" s="312">
        <v>5</v>
      </c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</row>
    <row r="979" spans="1:40" s="6" customFormat="1" ht="13.5" thickBot="1">
      <c r="A979" s="335"/>
      <c r="B979" s="316" t="s">
        <v>13</v>
      </c>
      <c r="C979" s="317">
        <v>20</v>
      </c>
      <c r="D979" s="317">
        <v>4</v>
      </c>
      <c r="E979" s="318">
        <v>7</v>
      </c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</row>
    <row r="980" spans="1:40" s="6" customFormat="1">
      <c r="A980" s="328"/>
      <c r="B980" s="328"/>
      <c r="C980" s="328"/>
      <c r="D980" s="328"/>
      <c r="E980" s="328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</row>
    <row r="981" spans="1:40" s="6" customFormat="1">
      <c r="A981" s="328"/>
      <c r="B981" s="328"/>
      <c r="C981" s="328"/>
      <c r="D981" s="328"/>
      <c r="E981" s="328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</row>
  </sheetData>
  <mergeCells count="9">
    <mergeCell ref="A945:A956"/>
    <mergeCell ref="A957:A968"/>
    <mergeCell ref="A969:A979"/>
    <mergeCell ref="A188:A189"/>
    <mergeCell ref="L869:N875"/>
    <mergeCell ref="A907:E907"/>
    <mergeCell ref="A909:A920"/>
    <mergeCell ref="A921:A932"/>
    <mergeCell ref="A933:A944"/>
  </mergeCells>
  <conditionalFormatting sqref="B905:J906 L905:M906 L190:M202">
    <cfRule type="cellIs" dxfId="0" priority="1" stopIfTrue="1" operator="notEqual">
      <formula>#REF!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LINK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fernando.vergara</dc:creator>
  <cp:lastModifiedBy>mercedes.alfaro</cp:lastModifiedBy>
  <dcterms:created xsi:type="dcterms:W3CDTF">2012-06-13T20:00:55Z</dcterms:created>
  <dcterms:modified xsi:type="dcterms:W3CDTF">2016-09-05T21:02:53Z</dcterms:modified>
</cp:coreProperties>
</file>