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angos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'RangosTr'!$A$2:$DO$92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hmiu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i.">#REF!</definedName>
    <definedName name="ipñl">#REF!</definedName>
    <definedName name="ngtwh">#REF!</definedName>
    <definedName name="prueba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_xlnm.Print_Titles" localSheetId="0">'RangosTr'!$A:$C,'RangosTr'!$1:$6</definedName>
    <definedName name="wef">#REF!</definedName>
    <definedName name="WER">#REF!</definedName>
    <definedName name="wrthb">#REF!</definedName>
    <definedName name="wrynetyujhn">#REF!</definedName>
  </definedNames>
  <calcPr fullCalcOnLoad="1"/>
</workbook>
</file>

<file path=xl/sharedStrings.xml><?xml version="1.0" encoding="utf-8"?>
<sst xmlns="http://schemas.openxmlformats.org/spreadsheetml/2006/main" count="323" uniqueCount="126">
  <si>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</si>
  <si>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</si>
  <si>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</si>
  <si>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</si>
  <si>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</si>
  <si>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</si>
  <si>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</si>
  <si>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</si>
  <si>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</si>
  <si>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</si>
  <si>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</si>
  <si>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</si>
  <si>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</si>
  <si>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</si>
  <si>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</si>
  <si>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</si>
  <si>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</si>
  <si>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</si>
  <si>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</si>
  <si>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</si>
  <si>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</si>
  <si>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</si>
  <si>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</si>
  <si>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</si>
  <si>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</si>
  <si>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</si>
  <si>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</si>
  <si>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</si>
  <si>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</si>
  <si>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</si>
  <si>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</si>
  <si>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</si>
  <si>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</si>
  <si>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</si>
  <si>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</si>
  <si>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</si>
  <si>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</si>
  <si>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</si>
  <si>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</si>
  <si>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2</t>
  </si>
  <si>
    <t>201I</t>
  </si>
  <si>
    <t>201R</t>
  </si>
  <si>
    <t>201cI</t>
  </si>
  <si>
    <t>201cR</t>
  </si>
  <si>
    <t>201eI</t>
  </si>
  <si>
    <t>201eR</t>
  </si>
  <si>
    <t>201ecI</t>
  </si>
  <si>
    <t>201ecR</t>
  </si>
  <si>
    <t>202I</t>
  </si>
  <si>
    <t>202R</t>
  </si>
  <si>
    <t>202cI</t>
  </si>
  <si>
    <t>202cR</t>
  </si>
  <si>
    <t>203I</t>
  </si>
  <si>
    <t>203R</t>
  </si>
  <si>
    <t>203eI</t>
  </si>
  <si>
    <t>203eR</t>
  </si>
  <si>
    <t>204I</t>
  </si>
  <si>
    <t>204R</t>
  </si>
  <si>
    <t>204eI</t>
  </si>
  <si>
    <t>204eR</t>
  </si>
  <si>
    <t>205I</t>
  </si>
  <si>
    <t>205R</t>
  </si>
  <si>
    <t>205cI</t>
  </si>
  <si>
    <t>205cR</t>
  </si>
  <si>
    <t>205eI</t>
  </si>
  <si>
    <t>205eR</t>
  </si>
  <si>
    <t>206I</t>
  </si>
  <si>
    <t>206R</t>
  </si>
  <si>
    <t>206eI</t>
  </si>
  <si>
    <t>206eR</t>
  </si>
  <si>
    <t>207I</t>
  </si>
  <si>
    <t>207R</t>
  </si>
  <si>
    <t>207cI</t>
  </si>
  <si>
    <t>207cR</t>
  </si>
  <si>
    <t>207eI</t>
  </si>
  <si>
    <t>207eR</t>
  </si>
  <si>
    <t>208I</t>
  </si>
  <si>
    <t>208R</t>
  </si>
  <si>
    <t>208cI</t>
  </si>
  <si>
    <t>208cR</t>
  </si>
  <si>
    <t>209I</t>
  </si>
  <si>
    <t>209R</t>
  </si>
  <si>
    <t>209eI</t>
  </si>
  <si>
    <t>209eR</t>
  </si>
  <si>
    <t>210I</t>
  </si>
  <si>
    <t>210R</t>
  </si>
  <si>
    <t>211I</t>
  </si>
  <si>
    <t>211R</t>
  </si>
  <si>
    <t>211cI</t>
  </si>
  <si>
    <t>211cR</t>
  </si>
  <si>
    <t>211eI</t>
  </si>
  <si>
    <t>211eR</t>
  </si>
  <si>
    <t>212I</t>
  </si>
  <si>
    <t>212R</t>
  </si>
  <si>
    <t>213I</t>
  </si>
  <si>
    <t>213R</t>
  </si>
  <si>
    <t>214eI</t>
  </si>
  <si>
    <t>214eR</t>
  </si>
  <si>
    <t>216I</t>
  </si>
  <si>
    <t>216R</t>
  </si>
  <si>
    <t>217eI</t>
  </si>
  <si>
    <t>217eR</t>
  </si>
  <si>
    <t>218eI</t>
  </si>
  <si>
    <t>218eR</t>
  </si>
  <si>
    <t>219eI</t>
  </si>
  <si>
    <t>219eR</t>
  </si>
  <si>
    <t>221eI</t>
  </si>
  <si>
    <t>221eR</t>
  </si>
  <si>
    <t>222eI</t>
  </si>
  <si>
    <t>222eR</t>
  </si>
  <si>
    <t>223I</t>
  </si>
  <si>
    <t>223R</t>
  </si>
  <si>
    <t>224I</t>
  </si>
  <si>
    <t>224R</t>
  </si>
  <si>
    <t>224cI</t>
  </si>
  <si>
    <t>224cR</t>
  </si>
  <si>
    <t>225I</t>
  </si>
  <si>
    <t>225R</t>
  </si>
  <si>
    <t>226I</t>
  </si>
  <si>
    <t>226R</t>
  </si>
  <si>
    <t>227I</t>
  </si>
  <si>
    <t>227R</t>
  </si>
  <si>
    <t>228I</t>
  </si>
  <si>
    <t>228R</t>
  </si>
  <si>
    <t>229I</t>
  </si>
  <si>
    <t>229R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</si>
</sst>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%"/>
    <numFmt numFmtId="175" formatCode="0.0000"/>
    <numFmt numFmtId="176" formatCode="0.000"/>
    <numFmt numFmtId="177" formatCode="h:mm:ss;@"/>
    <numFmt numFmtId="178" formatCode="[h]:mm:ss;@"/>
    <numFmt numFmtId="179" formatCode="0.000000"/>
    <numFmt numFmtId="180" formatCode="0.00000"/>
    <numFmt numFmtId="181" formatCode="0.00000000"/>
    <numFmt numFmtId="182" formatCode="0.0000000"/>
    <numFmt numFmtId="183" formatCode="#,##0.0"/>
    <numFmt numFmtId="184" formatCode="#,##0.000"/>
    <numFmt numFmtId="185" formatCode="#,##0.0000"/>
    <numFmt numFmtId="186" formatCode="0.000%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5" fillId="16" borderId="10" xfId="49" applyFont="1" applyFill="1" applyBorder="1" applyAlignment="1">
      <alignment horizontal="center" textRotation="90"/>
      <protection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49" applyFont="1" applyFill="1" applyBorder="1" applyAlignment="1">
      <alignment horizontal="right"/>
      <protection/>
    </xf>
    <xf numFmtId="2" fontId="25" fillId="0" borderId="0" xfId="49" applyNumberFormat="1" applyFont="1" applyFill="1" applyBorder="1">
      <alignment vertical="top"/>
      <protection/>
    </xf>
    <xf numFmtId="0" fontId="25" fillId="0" borderId="0" xfId="49" applyFont="1" applyFill="1" applyBorder="1">
      <alignment vertical="top"/>
      <protection/>
    </xf>
    <xf numFmtId="0" fontId="0" fillId="0" borderId="0" xfId="49" applyFont="1" applyFill="1" applyBorder="1">
      <alignment vertical="top"/>
      <protection/>
    </xf>
    <xf numFmtId="2" fontId="25" fillId="0" borderId="0" xfId="49" applyNumberFormat="1" applyFont="1" applyFill="1" applyBorder="1">
      <alignment vertical="top"/>
      <protection/>
    </xf>
    <xf numFmtId="0" fontId="25" fillId="24" borderId="11" xfId="49" applyFont="1" applyFill="1" applyBorder="1" applyAlignment="1">
      <alignment horizontal="center" textRotation="90"/>
      <protection/>
    </xf>
    <xf numFmtId="0" fontId="25" fillId="22" borderId="11" xfId="49" applyFont="1" applyFill="1" applyBorder="1" applyAlignment="1">
      <alignment horizontal="center" textRotation="90"/>
      <protection/>
    </xf>
    <xf numFmtId="0" fontId="25" fillId="4" borderId="11" xfId="49" applyFont="1" applyFill="1" applyBorder="1" applyAlignment="1">
      <alignment horizontal="center" textRotation="90"/>
      <protection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25" fillId="16" borderId="13" xfId="49" applyFont="1" applyFill="1" applyBorder="1" applyAlignment="1">
      <alignment horizontal="center" textRotation="90"/>
      <protection/>
    </xf>
    <xf numFmtId="0" fontId="25" fillId="4" borderId="14" xfId="49" applyFont="1" applyFill="1" applyBorder="1" applyAlignment="1">
      <alignment horizontal="center" vertical="center" wrapText="1"/>
      <protection/>
    </xf>
    <xf numFmtId="0" fontId="25" fillId="4" borderId="15" xfId="49" applyFont="1" applyFill="1" applyBorder="1" applyAlignment="1">
      <alignment horizontal="center" vertical="center" wrapText="1"/>
      <protection/>
    </xf>
    <xf numFmtId="0" fontId="25" fillId="4" borderId="16" xfId="49" applyFont="1" applyFill="1" applyBorder="1" applyAlignment="1">
      <alignment horizontal="center" vertical="center" wrapText="1"/>
      <protection/>
    </xf>
    <xf numFmtId="0" fontId="25" fillId="22" borderId="14" xfId="49" applyFont="1" applyFill="1" applyBorder="1" applyAlignment="1">
      <alignment horizontal="center" vertical="center" wrapText="1"/>
      <protection/>
    </xf>
    <xf numFmtId="0" fontId="25" fillId="22" borderId="15" xfId="49" applyFont="1" applyFill="1" applyBorder="1" applyAlignment="1">
      <alignment horizontal="center" vertical="center" wrapText="1"/>
      <protection/>
    </xf>
    <xf numFmtId="0" fontId="25" fillId="22" borderId="16" xfId="49" applyFont="1" applyFill="1" applyBorder="1" applyAlignment="1">
      <alignment horizontal="center" vertical="center" wrapText="1"/>
      <protection/>
    </xf>
    <xf numFmtId="0" fontId="25" fillId="24" borderId="14" xfId="49" applyFont="1" applyFill="1" applyBorder="1" applyAlignment="1">
      <alignment horizontal="center" vertical="center" wrapText="1"/>
      <protection/>
    </xf>
    <xf numFmtId="0" fontId="25" fillId="24" borderId="15" xfId="49" applyFont="1" applyFill="1" applyBorder="1" applyAlignment="1">
      <alignment horizontal="center" vertical="center" wrapText="1"/>
      <protection/>
    </xf>
    <xf numFmtId="0" fontId="25" fillId="24" borderId="16" xfId="49" applyFont="1" applyFill="1" applyBorder="1" applyAlignment="1">
      <alignment horizontal="center" vertical="center" wrapText="1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Análisis Salidas SE" xfId="15"/>
    <cellStyle name="_Libro3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Adjustable" xfId="35"/>
    <cellStyle name="Best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Documents%20and%20Settings\Administrador\Escritorio\T2\8&#186;PO%20Final%20(V3)\troncales\1\Perfil%20CD%20Unidad%20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Documents%20and%20Settings\Administrador\Escritorio\T2\8&#186;PO%20Final%20(V3)\troncales\2\Perfil%20CD%20Unidad%20T1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Documents%20and%20Settings\claudio.pavez\Escritorio\Perfil%20CD%20Unidad%20T1%20PO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Documents%20and%20Settings\Administrador\Escritorio\T2\8&#186;PO%20Final%20(V3)\Perfil%20CD%20Unidad%20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Users\familia%20leiva\Desktop\Claudio%20Pavez\Macro%20Perfil%20Troncal%201.2%20(t1-t2-t4)%20(vel%20ret%20DIFERENTE%20vel%20id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Velocidad"/>
      <sheetName val="Distancia"/>
      <sheetName val="Resumen"/>
      <sheetName val="Formato Itinerario"/>
      <sheetName val="401"/>
      <sheetName val="401e"/>
      <sheetName val="401c"/>
      <sheetName val="402"/>
      <sheetName val="403"/>
      <sheetName val="403c"/>
      <sheetName val="404"/>
      <sheetName val="404e"/>
      <sheetName val="405"/>
      <sheetName val="405e"/>
      <sheetName val="406"/>
      <sheetName val="406c"/>
      <sheetName val="406e"/>
      <sheetName val="407"/>
      <sheetName val="408"/>
      <sheetName val="409"/>
      <sheetName val="410"/>
      <sheetName val="411"/>
      <sheetName val="412e"/>
      <sheetName val="413"/>
      <sheetName val="414e"/>
      <sheetName val="415e"/>
      <sheetName val="416e"/>
      <sheetName val="417e"/>
      <sheetName val="418"/>
      <sheetName val="419"/>
      <sheetName val="420e"/>
      <sheetName val="421"/>
      <sheetName val="424"/>
      <sheetName val="426"/>
      <sheetName val="426c"/>
      <sheetName val="427"/>
      <sheetName val="414enc"/>
      <sheetName val="415enc"/>
      <sheetName val="416enc"/>
      <sheetName val="417enc"/>
      <sheetName val="420e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2"/>
  <sheetViews>
    <sheetView tabSelected="1"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T61" sqref="BT61:DO62"/>
    </sheetView>
  </sheetViews>
  <sheetFormatPr defaultColWidth="8.28125" defaultRowHeight="12.75"/>
  <cols>
    <col min="1" max="2" width="8.28125" style="3" customWidth="1"/>
    <col min="3" max="3" width="10.00390625" style="3" customWidth="1"/>
    <col min="4" max="5" width="6.7109375" style="5" customWidth="1"/>
    <col min="6" max="43" width="6.7109375" style="3" customWidth="1"/>
    <col min="44" max="45" width="6.7109375" style="5" customWidth="1"/>
    <col min="46" max="119" width="6.7109375" style="3" customWidth="1"/>
    <col min="120" max="16384" width="8.28125" style="3" customWidth="1"/>
  </cols>
  <sheetData>
    <row r="1" spans="1:119" s="2" customFormat="1" ht="12.75">
      <c r="A1" s="2">
        <v>1</v>
      </c>
      <c r="B1" s="2">
        <f aca="true" t="shared" si="0" ref="B1:AG1">A1+1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aca="true" t="shared" si="1" ref="AH1:BM1">AG1+1</f>
        <v>34</v>
      </c>
      <c r="AI1" s="2">
        <f t="shared" si="1"/>
        <v>35</v>
      </c>
      <c r="AJ1" s="2">
        <f t="shared" si="1"/>
        <v>36</v>
      </c>
      <c r="AK1" s="2">
        <f t="shared" si="1"/>
        <v>37</v>
      </c>
      <c r="AL1" s="2">
        <f t="shared" si="1"/>
        <v>38</v>
      </c>
      <c r="AM1" s="2">
        <f t="shared" si="1"/>
        <v>39</v>
      </c>
      <c r="AN1" s="2">
        <f t="shared" si="1"/>
        <v>40</v>
      </c>
      <c r="AO1" s="2">
        <f t="shared" si="1"/>
        <v>41</v>
      </c>
      <c r="AP1" s="2">
        <f t="shared" si="1"/>
        <v>42</v>
      </c>
      <c r="AQ1" s="2">
        <f t="shared" si="1"/>
        <v>43</v>
      </c>
      <c r="AR1" s="2">
        <f t="shared" si="1"/>
        <v>44</v>
      </c>
      <c r="AS1" s="2">
        <f t="shared" si="1"/>
        <v>45</v>
      </c>
      <c r="AT1" s="2">
        <f t="shared" si="1"/>
        <v>46</v>
      </c>
      <c r="AU1" s="2">
        <f t="shared" si="1"/>
        <v>47</v>
      </c>
      <c r="AV1" s="2">
        <f t="shared" si="1"/>
        <v>48</v>
      </c>
      <c r="AW1" s="2">
        <f t="shared" si="1"/>
        <v>49</v>
      </c>
      <c r="AX1" s="2">
        <f t="shared" si="1"/>
        <v>50</v>
      </c>
      <c r="AY1" s="2">
        <f t="shared" si="1"/>
        <v>51</v>
      </c>
      <c r="AZ1" s="2">
        <f t="shared" si="1"/>
        <v>52</v>
      </c>
      <c r="BA1" s="2">
        <f t="shared" si="1"/>
        <v>53</v>
      </c>
      <c r="BB1" s="2">
        <f t="shared" si="1"/>
        <v>54</v>
      </c>
      <c r="BC1" s="2">
        <f t="shared" si="1"/>
        <v>55</v>
      </c>
      <c r="BD1" s="2">
        <f t="shared" si="1"/>
        <v>56</v>
      </c>
      <c r="BE1" s="2">
        <f t="shared" si="1"/>
        <v>57</v>
      </c>
      <c r="BF1" s="2">
        <f t="shared" si="1"/>
        <v>58</v>
      </c>
      <c r="BG1" s="2">
        <f t="shared" si="1"/>
        <v>59</v>
      </c>
      <c r="BH1" s="2">
        <f t="shared" si="1"/>
        <v>60</v>
      </c>
      <c r="BI1" s="2">
        <f t="shared" si="1"/>
        <v>61</v>
      </c>
      <c r="BJ1" s="2">
        <f t="shared" si="1"/>
        <v>62</v>
      </c>
      <c r="BK1" s="2">
        <f t="shared" si="1"/>
        <v>63</v>
      </c>
      <c r="BL1" s="2">
        <f t="shared" si="1"/>
        <v>64</v>
      </c>
      <c r="BM1" s="2">
        <f t="shared" si="1"/>
        <v>65</v>
      </c>
      <c r="BN1" s="2">
        <f aca="true" t="shared" si="2" ref="BN1:CS1">BM1+1</f>
        <v>66</v>
      </c>
      <c r="BO1" s="2">
        <f t="shared" si="2"/>
        <v>67</v>
      </c>
      <c r="BP1" s="2">
        <f t="shared" si="2"/>
        <v>68</v>
      </c>
      <c r="BQ1" s="2">
        <f t="shared" si="2"/>
        <v>69</v>
      </c>
      <c r="BR1" s="2">
        <f t="shared" si="2"/>
        <v>70</v>
      </c>
      <c r="BS1" s="2">
        <f t="shared" si="2"/>
        <v>71</v>
      </c>
      <c r="BT1" s="2">
        <f t="shared" si="2"/>
        <v>72</v>
      </c>
      <c r="BU1" s="2">
        <f t="shared" si="2"/>
        <v>73</v>
      </c>
      <c r="BV1" s="2">
        <f t="shared" si="2"/>
        <v>74</v>
      </c>
      <c r="BW1" s="2">
        <f t="shared" si="2"/>
        <v>75</v>
      </c>
      <c r="BX1" s="2">
        <f t="shared" si="2"/>
        <v>76</v>
      </c>
      <c r="BY1" s="2">
        <f t="shared" si="2"/>
        <v>77</v>
      </c>
      <c r="BZ1" s="2">
        <f t="shared" si="2"/>
        <v>78</v>
      </c>
      <c r="CA1" s="2">
        <f t="shared" si="2"/>
        <v>79</v>
      </c>
      <c r="CB1" s="2">
        <f t="shared" si="2"/>
        <v>80</v>
      </c>
      <c r="CC1" s="2">
        <f t="shared" si="2"/>
        <v>81</v>
      </c>
      <c r="CD1" s="2">
        <f t="shared" si="2"/>
        <v>82</v>
      </c>
      <c r="CE1" s="2">
        <f t="shared" si="2"/>
        <v>83</v>
      </c>
      <c r="CF1" s="2">
        <f t="shared" si="2"/>
        <v>84</v>
      </c>
      <c r="CG1" s="2">
        <f t="shared" si="2"/>
        <v>85</v>
      </c>
      <c r="CH1" s="2">
        <f t="shared" si="2"/>
        <v>86</v>
      </c>
      <c r="CI1" s="2">
        <f t="shared" si="2"/>
        <v>87</v>
      </c>
      <c r="CJ1" s="2">
        <f t="shared" si="2"/>
        <v>88</v>
      </c>
      <c r="CK1" s="2">
        <f t="shared" si="2"/>
        <v>89</v>
      </c>
      <c r="CL1" s="2">
        <f t="shared" si="2"/>
        <v>90</v>
      </c>
      <c r="CM1" s="2">
        <f t="shared" si="2"/>
        <v>91</v>
      </c>
      <c r="CN1" s="2">
        <f t="shared" si="2"/>
        <v>92</v>
      </c>
      <c r="CO1" s="2">
        <f t="shared" si="2"/>
        <v>93</v>
      </c>
      <c r="CP1" s="2">
        <f t="shared" si="2"/>
        <v>94</v>
      </c>
      <c r="CQ1" s="2">
        <f t="shared" si="2"/>
        <v>95</v>
      </c>
      <c r="CR1" s="2">
        <f t="shared" si="2"/>
        <v>96</v>
      </c>
      <c r="CS1" s="2">
        <f t="shared" si="2"/>
        <v>97</v>
      </c>
      <c r="CT1" s="2">
        <f aca="true" t="shared" si="3" ref="CT1:DO1">CS1+1</f>
        <v>98</v>
      </c>
      <c r="CU1" s="2">
        <f t="shared" si="3"/>
        <v>99</v>
      </c>
      <c r="CV1" s="2">
        <f t="shared" si="3"/>
        <v>100</v>
      </c>
      <c r="CW1" s="2">
        <f t="shared" si="3"/>
        <v>101</v>
      </c>
      <c r="CX1" s="2">
        <f t="shared" si="3"/>
        <v>102</v>
      </c>
      <c r="CY1" s="2">
        <f t="shared" si="3"/>
        <v>103</v>
      </c>
      <c r="CZ1" s="2">
        <f t="shared" si="3"/>
        <v>104</v>
      </c>
      <c r="DA1" s="2">
        <f t="shared" si="3"/>
        <v>105</v>
      </c>
      <c r="DB1" s="2">
        <f t="shared" si="3"/>
        <v>106</v>
      </c>
      <c r="DC1" s="2">
        <f t="shared" si="3"/>
        <v>107</v>
      </c>
      <c r="DD1" s="2">
        <f t="shared" si="3"/>
        <v>108</v>
      </c>
      <c r="DE1" s="2">
        <f t="shared" si="3"/>
        <v>109</v>
      </c>
      <c r="DF1" s="2">
        <f t="shared" si="3"/>
        <v>110</v>
      </c>
      <c r="DG1" s="2">
        <f t="shared" si="3"/>
        <v>111</v>
      </c>
      <c r="DH1" s="2">
        <f t="shared" si="3"/>
        <v>112</v>
      </c>
      <c r="DI1" s="2">
        <f t="shared" si="3"/>
        <v>113</v>
      </c>
      <c r="DJ1" s="2">
        <f t="shared" si="3"/>
        <v>114</v>
      </c>
      <c r="DK1" s="2">
        <f t="shared" si="3"/>
        <v>115</v>
      </c>
      <c r="DL1" s="2">
        <f t="shared" si="3"/>
        <v>116</v>
      </c>
      <c r="DM1" s="2">
        <f t="shared" si="3"/>
        <v>117</v>
      </c>
      <c r="DN1" s="2">
        <f t="shared" si="3"/>
        <v>118</v>
      </c>
      <c r="DO1" s="2">
        <f t="shared" si="3"/>
        <v>119</v>
      </c>
    </row>
    <row r="2" spans="2:32" ht="20.25">
      <c r="B2" s="4"/>
      <c r="H2" s="6"/>
      <c r="I2" s="6"/>
      <c r="J2" s="6"/>
      <c r="K2" s="6"/>
      <c r="L2" s="6"/>
      <c r="AF2" s="4"/>
    </row>
    <row r="3" spans="3:119" ht="12.75">
      <c r="C3" s="7" t="s">
        <v>0</v>
      </c>
      <c r="D3" s="8" t="s">
        <v>1</v>
      </c>
      <c r="E3" s="8"/>
      <c r="F3" s="9"/>
      <c r="G3" s="9"/>
      <c r="H3" s="8"/>
      <c r="I3" s="8"/>
      <c r="J3" s="9"/>
      <c r="K3" s="9"/>
      <c r="L3" s="8"/>
      <c r="M3" s="8"/>
      <c r="N3" s="9"/>
      <c r="O3" s="9"/>
      <c r="P3" s="8"/>
      <c r="Q3" s="8"/>
      <c r="R3" s="9"/>
      <c r="S3" s="9"/>
      <c r="T3" s="8"/>
      <c r="U3" s="8"/>
      <c r="V3" s="9"/>
      <c r="W3" s="9"/>
      <c r="X3" s="8"/>
      <c r="Y3" s="8"/>
      <c r="Z3" s="9"/>
      <c r="AA3" s="9"/>
      <c r="AB3" s="8"/>
      <c r="AC3" s="8"/>
      <c r="AD3" s="9"/>
      <c r="AE3" s="9"/>
      <c r="AF3" s="8"/>
      <c r="AG3" s="8"/>
      <c r="AH3" s="9"/>
      <c r="AI3" s="9"/>
      <c r="AJ3" s="8"/>
      <c r="AK3" s="8"/>
      <c r="AL3" s="9"/>
      <c r="AM3" s="9"/>
      <c r="AN3" s="8"/>
      <c r="AO3" s="8"/>
      <c r="AP3" s="9"/>
      <c r="AQ3" s="9"/>
      <c r="AR3" s="8"/>
      <c r="AS3" s="8"/>
      <c r="AT3" s="9"/>
      <c r="AU3" s="9"/>
      <c r="AV3" s="8"/>
      <c r="AW3" s="8"/>
      <c r="AX3" s="9"/>
      <c r="AY3" s="9"/>
      <c r="AZ3" s="8" t="s">
        <v>2</v>
      </c>
      <c r="BA3" s="9"/>
      <c r="BB3" s="9"/>
      <c r="BC3" s="9"/>
      <c r="BD3" s="8"/>
      <c r="BE3" s="9"/>
      <c r="BF3" s="9"/>
      <c r="BG3" s="9"/>
      <c r="BH3" s="8"/>
      <c r="BI3" s="9"/>
      <c r="BJ3" s="9"/>
      <c r="BK3" s="9"/>
      <c r="BL3" s="8"/>
      <c r="BM3" s="9"/>
      <c r="BN3" s="9"/>
      <c r="BO3" s="9"/>
      <c r="BP3" s="8"/>
      <c r="BQ3" s="9"/>
      <c r="BR3" s="9"/>
      <c r="BS3" s="9"/>
      <c r="BT3" s="8"/>
      <c r="BU3" s="9"/>
      <c r="BV3" s="9"/>
      <c r="BW3" s="9"/>
      <c r="BX3" s="8"/>
      <c r="BY3" s="9"/>
      <c r="BZ3" s="9"/>
      <c r="CA3" s="9"/>
      <c r="CB3" s="8"/>
      <c r="CC3" s="9"/>
      <c r="CD3" s="9"/>
      <c r="CE3" s="9"/>
      <c r="CF3" s="8"/>
      <c r="CG3" s="9"/>
      <c r="CH3" s="9"/>
      <c r="CI3" s="9"/>
      <c r="CJ3" s="9" t="s">
        <v>3</v>
      </c>
      <c r="CK3" s="9"/>
      <c r="CL3" s="9"/>
      <c r="CM3" s="9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1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</row>
    <row r="5" spans="2:119" ht="43.5" customHeight="1">
      <c r="B5" s="1" t="s">
        <v>4</v>
      </c>
      <c r="C5" s="1" t="s">
        <v>5</v>
      </c>
      <c r="D5" s="28" t="s">
        <v>6</v>
      </c>
      <c r="E5" s="29"/>
      <c r="F5" s="29"/>
      <c r="G5" s="30"/>
      <c r="H5" s="28" t="s">
        <v>7</v>
      </c>
      <c r="I5" s="29"/>
      <c r="J5" s="29"/>
      <c r="K5" s="30"/>
      <c r="L5" s="28" t="s">
        <v>8</v>
      </c>
      <c r="M5" s="29"/>
      <c r="N5" s="29"/>
      <c r="O5" s="30"/>
      <c r="P5" s="28" t="s">
        <v>9</v>
      </c>
      <c r="Q5" s="29"/>
      <c r="R5" s="29"/>
      <c r="S5" s="30"/>
      <c r="T5" s="28" t="s">
        <v>10</v>
      </c>
      <c r="U5" s="29"/>
      <c r="V5" s="29"/>
      <c r="W5" s="30"/>
      <c r="X5" s="28" t="s">
        <v>11</v>
      </c>
      <c r="Y5" s="29"/>
      <c r="Z5" s="29"/>
      <c r="AA5" s="30"/>
      <c r="AB5" s="28" t="s">
        <v>12</v>
      </c>
      <c r="AC5" s="29"/>
      <c r="AD5" s="29"/>
      <c r="AE5" s="30"/>
      <c r="AF5" s="28" t="s">
        <v>13</v>
      </c>
      <c r="AG5" s="29"/>
      <c r="AH5" s="29"/>
      <c r="AI5" s="30"/>
      <c r="AJ5" s="28" t="s">
        <v>14</v>
      </c>
      <c r="AK5" s="29"/>
      <c r="AL5" s="29"/>
      <c r="AM5" s="30"/>
      <c r="AN5" s="28" t="s">
        <v>15</v>
      </c>
      <c r="AO5" s="29"/>
      <c r="AP5" s="29"/>
      <c r="AQ5" s="30"/>
      <c r="AR5" s="28" t="s">
        <v>16</v>
      </c>
      <c r="AS5" s="29"/>
      <c r="AT5" s="29"/>
      <c r="AU5" s="30"/>
      <c r="AV5" s="28" t="s">
        <v>17</v>
      </c>
      <c r="AW5" s="29"/>
      <c r="AX5" s="29"/>
      <c r="AY5" s="30"/>
      <c r="AZ5" s="25" t="s">
        <v>18</v>
      </c>
      <c r="BA5" s="26"/>
      <c r="BB5" s="26"/>
      <c r="BC5" s="27"/>
      <c r="BD5" s="25" t="s">
        <v>19</v>
      </c>
      <c r="BE5" s="26"/>
      <c r="BF5" s="26"/>
      <c r="BG5" s="27"/>
      <c r="BH5" s="25" t="s">
        <v>20</v>
      </c>
      <c r="BI5" s="26"/>
      <c r="BJ5" s="26"/>
      <c r="BK5" s="27"/>
      <c r="BL5" s="25" t="s">
        <v>21</v>
      </c>
      <c r="BM5" s="26"/>
      <c r="BN5" s="26"/>
      <c r="BO5" s="27"/>
      <c r="BP5" s="25" t="s">
        <v>22</v>
      </c>
      <c r="BQ5" s="26"/>
      <c r="BR5" s="26"/>
      <c r="BS5" s="27"/>
      <c r="BT5" s="25" t="s">
        <v>23</v>
      </c>
      <c r="BU5" s="26"/>
      <c r="BV5" s="26"/>
      <c r="BW5" s="27"/>
      <c r="BX5" s="25" t="s">
        <v>24</v>
      </c>
      <c r="BY5" s="26"/>
      <c r="BZ5" s="26"/>
      <c r="CA5" s="27"/>
      <c r="CB5" s="25" t="s">
        <v>25</v>
      </c>
      <c r="CC5" s="26"/>
      <c r="CD5" s="26"/>
      <c r="CE5" s="27"/>
      <c r="CF5" s="25" t="s">
        <v>26</v>
      </c>
      <c r="CG5" s="26"/>
      <c r="CH5" s="26"/>
      <c r="CI5" s="27"/>
      <c r="CJ5" s="22" t="s">
        <v>27</v>
      </c>
      <c r="CK5" s="23"/>
      <c r="CL5" s="23"/>
      <c r="CM5" s="24"/>
      <c r="CN5" s="22" t="s">
        <v>28</v>
      </c>
      <c r="CO5" s="23"/>
      <c r="CP5" s="23"/>
      <c r="CQ5" s="24"/>
      <c r="CR5" s="22" t="s">
        <v>29</v>
      </c>
      <c r="CS5" s="23"/>
      <c r="CT5" s="23"/>
      <c r="CU5" s="24"/>
      <c r="CV5" s="22" t="s">
        <v>30</v>
      </c>
      <c r="CW5" s="23"/>
      <c r="CX5" s="23"/>
      <c r="CY5" s="24"/>
      <c r="CZ5" s="22" t="s">
        <v>31</v>
      </c>
      <c r="DA5" s="23"/>
      <c r="DB5" s="23"/>
      <c r="DC5" s="24"/>
      <c r="DD5" s="22" t="s">
        <v>32</v>
      </c>
      <c r="DE5" s="23"/>
      <c r="DF5" s="23"/>
      <c r="DG5" s="24"/>
      <c r="DH5" s="22" t="s">
        <v>33</v>
      </c>
      <c r="DI5" s="23"/>
      <c r="DJ5" s="23"/>
      <c r="DK5" s="24"/>
      <c r="DL5" s="22" t="s">
        <v>34</v>
      </c>
      <c r="DM5" s="23"/>
      <c r="DN5" s="23"/>
      <c r="DO5" s="24"/>
    </row>
    <row r="6" spans="2:119" ht="52.5">
      <c r="B6" s="21"/>
      <c r="C6" s="21"/>
      <c r="D6" s="12" t="s">
        <v>35</v>
      </c>
      <c r="E6" s="12" t="s">
        <v>36</v>
      </c>
      <c r="F6" s="12" t="s">
        <v>37</v>
      </c>
      <c r="G6" s="12" t="s">
        <v>38</v>
      </c>
      <c r="H6" s="12" t="s">
        <v>35</v>
      </c>
      <c r="I6" s="12" t="s">
        <v>36</v>
      </c>
      <c r="J6" s="12" t="s">
        <v>37</v>
      </c>
      <c r="K6" s="12" t="s">
        <v>38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35</v>
      </c>
      <c r="Q6" s="12" t="s">
        <v>36</v>
      </c>
      <c r="R6" s="12" t="s">
        <v>37</v>
      </c>
      <c r="S6" s="12" t="s">
        <v>38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35</v>
      </c>
      <c r="Y6" s="12" t="s">
        <v>36</v>
      </c>
      <c r="Z6" s="12" t="s">
        <v>37</v>
      </c>
      <c r="AA6" s="12" t="s">
        <v>38</v>
      </c>
      <c r="AB6" s="12" t="s">
        <v>35</v>
      </c>
      <c r="AC6" s="12" t="s">
        <v>36</v>
      </c>
      <c r="AD6" s="12" t="s">
        <v>37</v>
      </c>
      <c r="AE6" s="12" t="s">
        <v>38</v>
      </c>
      <c r="AF6" s="12" t="s">
        <v>35</v>
      </c>
      <c r="AG6" s="12" t="s">
        <v>36</v>
      </c>
      <c r="AH6" s="12" t="s">
        <v>37</v>
      </c>
      <c r="AI6" s="12" t="s">
        <v>38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35</v>
      </c>
      <c r="AO6" s="12" t="s">
        <v>36</v>
      </c>
      <c r="AP6" s="12" t="s">
        <v>37</v>
      </c>
      <c r="AQ6" s="12" t="s">
        <v>38</v>
      </c>
      <c r="AR6" s="12" t="s">
        <v>35</v>
      </c>
      <c r="AS6" s="12" t="s">
        <v>36</v>
      </c>
      <c r="AT6" s="12" t="s">
        <v>37</v>
      </c>
      <c r="AU6" s="12" t="s">
        <v>38</v>
      </c>
      <c r="AV6" s="12" t="s">
        <v>35</v>
      </c>
      <c r="AW6" s="12" t="s">
        <v>36</v>
      </c>
      <c r="AX6" s="12" t="s">
        <v>37</v>
      </c>
      <c r="AY6" s="12" t="s">
        <v>38</v>
      </c>
      <c r="AZ6" s="13" t="s">
        <v>35</v>
      </c>
      <c r="BA6" s="13" t="s">
        <v>36</v>
      </c>
      <c r="BB6" s="13" t="s">
        <v>37</v>
      </c>
      <c r="BC6" s="13" t="s">
        <v>38</v>
      </c>
      <c r="BD6" s="13" t="s">
        <v>35</v>
      </c>
      <c r="BE6" s="13" t="s">
        <v>36</v>
      </c>
      <c r="BF6" s="13" t="s">
        <v>37</v>
      </c>
      <c r="BG6" s="13" t="s">
        <v>38</v>
      </c>
      <c r="BH6" s="13" t="s">
        <v>35</v>
      </c>
      <c r="BI6" s="13" t="s">
        <v>36</v>
      </c>
      <c r="BJ6" s="13" t="s">
        <v>37</v>
      </c>
      <c r="BK6" s="13" t="s">
        <v>38</v>
      </c>
      <c r="BL6" s="13" t="s">
        <v>35</v>
      </c>
      <c r="BM6" s="13" t="s">
        <v>36</v>
      </c>
      <c r="BN6" s="13" t="s">
        <v>37</v>
      </c>
      <c r="BO6" s="13" t="s">
        <v>38</v>
      </c>
      <c r="BP6" s="13" t="s">
        <v>35</v>
      </c>
      <c r="BQ6" s="13" t="s">
        <v>36</v>
      </c>
      <c r="BR6" s="13" t="s">
        <v>37</v>
      </c>
      <c r="BS6" s="13" t="s">
        <v>38</v>
      </c>
      <c r="BT6" s="13" t="s">
        <v>35</v>
      </c>
      <c r="BU6" s="13" t="s">
        <v>36</v>
      </c>
      <c r="BV6" s="13" t="s">
        <v>37</v>
      </c>
      <c r="BW6" s="13" t="s">
        <v>38</v>
      </c>
      <c r="BX6" s="13" t="s">
        <v>35</v>
      </c>
      <c r="BY6" s="13" t="s">
        <v>36</v>
      </c>
      <c r="BZ6" s="13" t="s">
        <v>37</v>
      </c>
      <c r="CA6" s="13" t="s">
        <v>38</v>
      </c>
      <c r="CB6" s="13" t="s">
        <v>35</v>
      </c>
      <c r="CC6" s="13" t="s">
        <v>36</v>
      </c>
      <c r="CD6" s="13" t="s">
        <v>37</v>
      </c>
      <c r="CE6" s="13" t="s">
        <v>38</v>
      </c>
      <c r="CF6" s="13" t="s">
        <v>35</v>
      </c>
      <c r="CG6" s="13" t="s">
        <v>36</v>
      </c>
      <c r="CH6" s="13" t="s">
        <v>37</v>
      </c>
      <c r="CI6" s="13" t="s">
        <v>38</v>
      </c>
      <c r="CJ6" s="14" t="s">
        <v>35</v>
      </c>
      <c r="CK6" s="14" t="s">
        <v>36</v>
      </c>
      <c r="CL6" s="14" t="s">
        <v>37</v>
      </c>
      <c r="CM6" s="14" t="s">
        <v>38</v>
      </c>
      <c r="CN6" s="14" t="s">
        <v>35</v>
      </c>
      <c r="CO6" s="14" t="s">
        <v>36</v>
      </c>
      <c r="CP6" s="14" t="s">
        <v>37</v>
      </c>
      <c r="CQ6" s="14" t="s">
        <v>38</v>
      </c>
      <c r="CR6" s="14" t="s">
        <v>35</v>
      </c>
      <c r="CS6" s="14" t="s">
        <v>36</v>
      </c>
      <c r="CT6" s="14" t="s">
        <v>37</v>
      </c>
      <c r="CU6" s="14" t="s">
        <v>38</v>
      </c>
      <c r="CV6" s="14" t="s">
        <v>35</v>
      </c>
      <c r="CW6" s="14" t="s">
        <v>36</v>
      </c>
      <c r="CX6" s="14" t="s">
        <v>37</v>
      </c>
      <c r="CY6" s="14" t="s">
        <v>38</v>
      </c>
      <c r="CZ6" s="14" t="s">
        <v>35</v>
      </c>
      <c r="DA6" s="14" t="s">
        <v>36</v>
      </c>
      <c r="DB6" s="14" t="s">
        <v>37</v>
      </c>
      <c r="DC6" s="14" t="s">
        <v>38</v>
      </c>
      <c r="DD6" s="14" t="s">
        <v>35</v>
      </c>
      <c r="DE6" s="14" t="s">
        <v>36</v>
      </c>
      <c r="DF6" s="14" t="s">
        <v>37</v>
      </c>
      <c r="DG6" s="14" t="s">
        <v>38</v>
      </c>
      <c r="DH6" s="14" t="s">
        <v>35</v>
      </c>
      <c r="DI6" s="14" t="s">
        <v>36</v>
      </c>
      <c r="DJ6" s="14" t="s">
        <v>37</v>
      </c>
      <c r="DK6" s="14" t="s">
        <v>38</v>
      </c>
      <c r="DL6" s="14" t="s">
        <v>35</v>
      </c>
      <c r="DM6" s="14" t="s">
        <v>36</v>
      </c>
      <c r="DN6" s="14" t="s">
        <v>37</v>
      </c>
      <c r="DO6" s="14" t="s">
        <v>38</v>
      </c>
    </row>
    <row r="7" spans="2:119" ht="12.75">
      <c r="B7" s="15" t="s">
        <v>39</v>
      </c>
      <c r="C7" s="15" t="s">
        <v>40</v>
      </c>
      <c r="D7" s="16">
        <v>5</v>
      </c>
      <c r="E7" s="16">
        <v>19.9111111111111</v>
      </c>
      <c r="F7" s="16">
        <v>450</v>
      </c>
      <c r="G7" s="16">
        <v>1493.333333333335</v>
      </c>
      <c r="H7" s="16">
        <v>4</v>
      </c>
      <c r="I7" s="16">
        <v>15</v>
      </c>
      <c r="J7" s="16">
        <v>320</v>
      </c>
      <c r="K7" s="16">
        <v>768</v>
      </c>
      <c r="L7" s="16">
        <v>13.7555706521739</v>
      </c>
      <c r="M7" s="16">
        <v>41</v>
      </c>
      <c r="N7" s="16">
        <v>1850</v>
      </c>
      <c r="O7" s="16">
        <v>3081.247826086955</v>
      </c>
      <c r="P7" s="16">
        <v>19.650815217391305</v>
      </c>
      <c r="Q7" s="16">
        <v>58.69043478260869</v>
      </c>
      <c r="R7" s="16">
        <v>3020</v>
      </c>
      <c r="S7" s="16">
        <v>4401.782608695652</v>
      </c>
      <c r="T7" s="16">
        <v>11.7904891304348</v>
      </c>
      <c r="U7" s="16">
        <v>35.2142608695652</v>
      </c>
      <c r="V7" s="16">
        <v>1886.478260869565</v>
      </c>
      <c r="W7" s="16">
        <v>2841</v>
      </c>
      <c r="X7" s="16">
        <v>10</v>
      </c>
      <c r="Y7" s="16">
        <v>39.82222222222222</v>
      </c>
      <c r="Z7" s="16">
        <v>1805</v>
      </c>
      <c r="AA7" s="16">
        <v>2133</v>
      </c>
      <c r="AB7" s="16">
        <v>10</v>
      </c>
      <c r="AC7" s="16">
        <v>41.0833043478261</v>
      </c>
      <c r="AD7" s="16">
        <v>1572.0652173913038</v>
      </c>
      <c r="AE7" s="16">
        <v>3281</v>
      </c>
      <c r="AF7" s="16">
        <v>8</v>
      </c>
      <c r="AG7" s="16">
        <v>25.88444444444445</v>
      </c>
      <c r="AH7" s="16">
        <v>1066.6666666666654</v>
      </c>
      <c r="AI7" s="16">
        <v>1941.333333333335</v>
      </c>
      <c r="AJ7" s="16">
        <v>15.720652173913043</v>
      </c>
      <c r="AK7" s="16">
        <v>46.95234782608695</v>
      </c>
      <c r="AL7" s="16">
        <v>2150</v>
      </c>
      <c r="AM7" s="16">
        <v>3521.4260869565214</v>
      </c>
      <c r="AN7" s="16">
        <v>5.8952445652174</v>
      </c>
      <c r="AO7" s="16">
        <v>35.2142608695652</v>
      </c>
      <c r="AP7" s="16">
        <v>1886.478260869565</v>
      </c>
      <c r="AQ7" s="16">
        <v>3041</v>
      </c>
      <c r="AR7" s="16">
        <v>6.66666666666665</v>
      </c>
      <c r="AS7" s="16">
        <v>19.9111111111111</v>
      </c>
      <c r="AT7" s="16">
        <v>1279.9999999999918</v>
      </c>
      <c r="AU7" s="16">
        <v>2336</v>
      </c>
      <c r="AV7" s="16">
        <v>5</v>
      </c>
      <c r="AW7" s="16">
        <v>19.9111111111111</v>
      </c>
      <c r="AX7" s="16">
        <v>800</v>
      </c>
      <c r="AY7" s="16">
        <v>1493.333333333335</v>
      </c>
      <c r="AZ7" s="16">
        <v>5</v>
      </c>
      <c r="BA7" s="16">
        <v>22.300444444444445</v>
      </c>
      <c r="BB7" s="16">
        <v>450</v>
      </c>
      <c r="BC7" s="16">
        <v>1672.5333333333333</v>
      </c>
      <c r="BD7" s="16">
        <v>4</v>
      </c>
      <c r="BE7" s="16">
        <v>15</v>
      </c>
      <c r="BF7" s="16">
        <v>360</v>
      </c>
      <c r="BG7" s="16">
        <v>960</v>
      </c>
      <c r="BH7" s="16">
        <v>6</v>
      </c>
      <c r="BI7" s="16">
        <v>19.91111111111111</v>
      </c>
      <c r="BJ7" s="16">
        <v>960</v>
      </c>
      <c r="BK7" s="16">
        <v>1493.3333333333333</v>
      </c>
      <c r="BL7" s="16">
        <v>8</v>
      </c>
      <c r="BM7" s="16">
        <v>23.89333333333335</v>
      </c>
      <c r="BN7" s="16">
        <v>1280</v>
      </c>
      <c r="BO7" s="16">
        <v>1792</v>
      </c>
      <c r="BP7" s="16">
        <v>8</v>
      </c>
      <c r="BQ7" s="16">
        <v>23.89333333333335</v>
      </c>
      <c r="BR7" s="16">
        <v>1536</v>
      </c>
      <c r="BS7" s="16">
        <v>2486.4</v>
      </c>
      <c r="BT7" s="16">
        <v>8</v>
      </c>
      <c r="BU7" s="16">
        <v>23.89333333333335</v>
      </c>
      <c r="BV7" s="16">
        <v>1536</v>
      </c>
      <c r="BW7" s="16">
        <v>2310</v>
      </c>
      <c r="BX7" s="16">
        <v>8</v>
      </c>
      <c r="BY7" s="16">
        <v>23.89333333333335</v>
      </c>
      <c r="BZ7" s="16">
        <v>1536</v>
      </c>
      <c r="CA7" s="16">
        <v>2436</v>
      </c>
      <c r="CB7" s="16">
        <v>8</v>
      </c>
      <c r="CC7" s="16">
        <v>31.85777777777778</v>
      </c>
      <c r="CD7" s="16">
        <v>1706.666666666667</v>
      </c>
      <c r="CE7" s="16">
        <v>2389.3333333333335</v>
      </c>
      <c r="CF7" s="16">
        <v>5</v>
      </c>
      <c r="CG7" s="16">
        <v>22.300444444444445</v>
      </c>
      <c r="CH7" s="16">
        <v>800</v>
      </c>
      <c r="CI7" s="16">
        <v>1672.5333333333333</v>
      </c>
      <c r="CJ7" s="16">
        <v>5</v>
      </c>
      <c r="CK7" s="16">
        <v>13.937777777777777</v>
      </c>
      <c r="CL7" s="16">
        <v>450</v>
      </c>
      <c r="CM7" s="16">
        <v>1045.3333333333333</v>
      </c>
      <c r="CN7" s="16">
        <v>4</v>
      </c>
      <c r="CO7" s="16">
        <v>15</v>
      </c>
      <c r="CP7" s="16">
        <v>360</v>
      </c>
      <c r="CQ7" s="16">
        <v>960</v>
      </c>
      <c r="CR7" s="16">
        <v>6.666666666666667</v>
      </c>
      <c r="CS7" s="16">
        <v>19.91111111111111</v>
      </c>
      <c r="CT7" s="16">
        <v>1066.6666666666667</v>
      </c>
      <c r="CU7" s="16">
        <v>1493.3333333333333</v>
      </c>
      <c r="CV7" s="16">
        <v>8.5</v>
      </c>
      <c r="CW7" s="16">
        <v>31.857777777777763</v>
      </c>
      <c r="CX7" s="16">
        <v>1333.5</v>
      </c>
      <c r="CY7" s="16">
        <v>2389.333333333336</v>
      </c>
      <c r="CZ7" s="16">
        <v>9.75</v>
      </c>
      <c r="DA7" s="16">
        <v>31.857777777777763</v>
      </c>
      <c r="DB7" s="16">
        <v>1534.75</v>
      </c>
      <c r="DC7" s="16">
        <v>2389.333333333336</v>
      </c>
      <c r="DD7" s="16">
        <v>10.571428571428571</v>
      </c>
      <c r="DE7" s="16">
        <v>31.857777777777763</v>
      </c>
      <c r="DF7" s="16">
        <v>1662</v>
      </c>
      <c r="DG7" s="16">
        <v>2389.333333333336</v>
      </c>
      <c r="DH7" s="16">
        <v>6.666666666666667</v>
      </c>
      <c r="DI7" s="16">
        <v>19.91111111111111</v>
      </c>
      <c r="DJ7" s="16">
        <v>1066.6666666666667</v>
      </c>
      <c r="DK7" s="16">
        <v>1493.3333333333333</v>
      </c>
      <c r="DL7" s="16">
        <v>5</v>
      </c>
      <c r="DM7" s="16">
        <v>13.937777777777777</v>
      </c>
      <c r="DN7" s="16">
        <v>746.6666666666666</v>
      </c>
      <c r="DO7" s="16">
        <v>1045.3333333333333</v>
      </c>
    </row>
    <row r="8" spans="2:119" ht="12.75">
      <c r="B8" s="15" t="s">
        <v>39</v>
      </c>
      <c r="C8" s="15" t="s">
        <v>41</v>
      </c>
      <c r="D8" s="16">
        <v>5</v>
      </c>
      <c r="E8" s="16">
        <v>19.9111111111111</v>
      </c>
      <c r="F8" s="16">
        <v>450</v>
      </c>
      <c r="G8" s="16">
        <v>1493.333333333335</v>
      </c>
      <c r="H8" s="16">
        <v>4</v>
      </c>
      <c r="I8" s="16">
        <v>15</v>
      </c>
      <c r="J8" s="16">
        <v>320</v>
      </c>
      <c r="K8" s="16">
        <v>768</v>
      </c>
      <c r="L8" s="16">
        <v>13.7555706521739</v>
      </c>
      <c r="M8" s="16">
        <v>41</v>
      </c>
      <c r="N8" s="16">
        <v>1850</v>
      </c>
      <c r="O8" s="16">
        <v>3081.247826086955</v>
      </c>
      <c r="P8" s="16">
        <v>19.650815217391305</v>
      </c>
      <c r="Q8" s="16">
        <v>58.69043478260869</v>
      </c>
      <c r="R8" s="16">
        <v>3020</v>
      </c>
      <c r="S8" s="16">
        <v>4401.782608695652</v>
      </c>
      <c r="T8" s="16">
        <v>11.7904891304348</v>
      </c>
      <c r="U8" s="16">
        <v>35.2142608695652</v>
      </c>
      <c r="V8" s="16">
        <v>1886.478260869565</v>
      </c>
      <c r="W8" s="16">
        <v>2841</v>
      </c>
      <c r="X8" s="16">
        <v>10</v>
      </c>
      <c r="Y8" s="16">
        <v>39.82222222222222</v>
      </c>
      <c r="Z8" s="16">
        <v>1805</v>
      </c>
      <c r="AA8" s="16">
        <v>2133</v>
      </c>
      <c r="AB8" s="16">
        <v>10</v>
      </c>
      <c r="AC8" s="16">
        <v>41.0833043478261</v>
      </c>
      <c r="AD8" s="16">
        <v>1572.0652173913038</v>
      </c>
      <c r="AE8" s="16">
        <v>3281</v>
      </c>
      <c r="AF8" s="16">
        <v>8</v>
      </c>
      <c r="AG8" s="16">
        <v>25.88444444444445</v>
      </c>
      <c r="AH8" s="16">
        <v>1066.6666666666654</v>
      </c>
      <c r="AI8" s="16">
        <v>1941.333333333335</v>
      </c>
      <c r="AJ8" s="16">
        <v>15.720652173913043</v>
      </c>
      <c r="AK8" s="16">
        <v>46.95234782608695</v>
      </c>
      <c r="AL8" s="16">
        <v>2150</v>
      </c>
      <c r="AM8" s="16">
        <v>3521.4260869565214</v>
      </c>
      <c r="AN8" s="16">
        <v>5.8952445652174</v>
      </c>
      <c r="AO8" s="16">
        <v>35.2142608695652</v>
      </c>
      <c r="AP8" s="16">
        <v>1886.478260869565</v>
      </c>
      <c r="AQ8" s="16">
        <v>3041</v>
      </c>
      <c r="AR8" s="16">
        <v>6.66666666666665</v>
      </c>
      <c r="AS8" s="16">
        <v>19.9111111111111</v>
      </c>
      <c r="AT8" s="16">
        <v>1279.9999999999918</v>
      </c>
      <c r="AU8" s="16">
        <v>2336</v>
      </c>
      <c r="AV8" s="16">
        <v>5</v>
      </c>
      <c r="AW8" s="16">
        <v>19.9111111111111</v>
      </c>
      <c r="AX8" s="16">
        <v>800</v>
      </c>
      <c r="AY8" s="16">
        <v>1493.333333333335</v>
      </c>
      <c r="AZ8" s="16">
        <v>5</v>
      </c>
      <c r="BA8" s="16">
        <v>22.300444444444445</v>
      </c>
      <c r="BB8" s="16">
        <v>450</v>
      </c>
      <c r="BC8" s="16">
        <v>1672.5333333333333</v>
      </c>
      <c r="BD8" s="16">
        <v>4</v>
      </c>
      <c r="BE8" s="16">
        <v>15</v>
      </c>
      <c r="BF8" s="16">
        <v>360</v>
      </c>
      <c r="BG8" s="16">
        <v>960</v>
      </c>
      <c r="BH8" s="16">
        <v>6</v>
      </c>
      <c r="BI8" s="16">
        <v>19.91111111111111</v>
      </c>
      <c r="BJ8" s="16">
        <v>960</v>
      </c>
      <c r="BK8" s="16">
        <v>1493.3333333333333</v>
      </c>
      <c r="BL8" s="16">
        <v>8</v>
      </c>
      <c r="BM8" s="16">
        <v>23.89333333333335</v>
      </c>
      <c r="BN8" s="16">
        <v>1280</v>
      </c>
      <c r="BO8" s="16">
        <v>1792</v>
      </c>
      <c r="BP8" s="16">
        <v>8</v>
      </c>
      <c r="BQ8" s="16">
        <v>23.89333333333335</v>
      </c>
      <c r="BR8" s="16">
        <v>1536</v>
      </c>
      <c r="BS8" s="16">
        <v>2870.4</v>
      </c>
      <c r="BT8" s="16">
        <v>8</v>
      </c>
      <c r="BU8" s="16">
        <v>23.89333333333335</v>
      </c>
      <c r="BV8" s="16">
        <v>1536</v>
      </c>
      <c r="BW8" s="16">
        <v>2310</v>
      </c>
      <c r="BX8" s="16">
        <v>8</v>
      </c>
      <c r="BY8" s="16">
        <v>23.89333333333335</v>
      </c>
      <c r="BZ8" s="16">
        <v>1536</v>
      </c>
      <c r="CA8" s="16">
        <v>2436</v>
      </c>
      <c r="CB8" s="16">
        <v>10.666666666666668</v>
      </c>
      <c r="CC8" s="16">
        <v>31.85777777777778</v>
      </c>
      <c r="CD8" s="16">
        <v>1706.666666666667</v>
      </c>
      <c r="CE8" s="16">
        <v>2389.3333333333335</v>
      </c>
      <c r="CF8" s="16">
        <v>5</v>
      </c>
      <c r="CG8" s="16">
        <v>22.300444444444445</v>
      </c>
      <c r="CH8" s="16">
        <v>800</v>
      </c>
      <c r="CI8" s="16">
        <v>1672.5333333333333</v>
      </c>
      <c r="CJ8" s="16">
        <v>5</v>
      </c>
      <c r="CK8" s="16">
        <v>13.937777777777777</v>
      </c>
      <c r="CL8" s="16">
        <v>450</v>
      </c>
      <c r="CM8" s="16">
        <v>1045.3333333333333</v>
      </c>
      <c r="CN8" s="16">
        <v>4</v>
      </c>
      <c r="CO8" s="16">
        <v>15</v>
      </c>
      <c r="CP8" s="16">
        <v>360</v>
      </c>
      <c r="CQ8" s="16">
        <v>960</v>
      </c>
      <c r="CR8" s="16">
        <v>6.666666666666667</v>
      </c>
      <c r="CS8" s="16">
        <v>19.91111111111111</v>
      </c>
      <c r="CT8" s="16">
        <v>1066.6666666666667</v>
      </c>
      <c r="CU8" s="16">
        <v>1493.3333333333333</v>
      </c>
      <c r="CV8" s="16">
        <v>9.75</v>
      </c>
      <c r="CW8" s="16">
        <v>31.857777777777763</v>
      </c>
      <c r="CX8" s="16">
        <v>1534.75</v>
      </c>
      <c r="CY8" s="16">
        <v>2389.333333333336</v>
      </c>
      <c r="CZ8" s="16">
        <v>9.75</v>
      </c>
      <c r="DA8" s="16">
        <v>31.857777777777763</v>
      </c>
      <c r="DB8" s="16">
        <v>1534.75</v>
      </c>
      <c r="DC8" s="16">
        <v>2389.333333333336</v>
      </c>
      <c r="DD8" s="16">
        <v>10.571428571428571</v>
      </c>
      <c r="DE8" s="16">
        <v>31.857777777777763</v>
      </c>
      <c r="DF8" s="16">
        <v>1662</v>
      </c>
      <c r="DG8" s="16">
        <v>2389.333333333336</v>
      </c>
      <c r="DH8" s="16">
        <v>6.666666666666667</v>
      </c>
      <c r="DI8" s="16">
        <v>19.91111111111111</v>
      </c>
      <c r="DJ8" s="16">
        <v>1066.6666666666667</v>
      </c>
      <c r="DK8" s="16">
        <v>1493.3333333333333</v>
      </c>
      <c r="DL8" s="16">
        <v>5</v>
      </c>
      <c r="DM8" s="16">
        <v>13.937777777777777</v>
      </c>
      <c r="DN8" s="16">
        <v>746.6666666666666</v>
      </c>
      <c r="DO8" s="16">
        <v>1045.3333333333333</v>
      </c>
    </row>
    <row r="9" spans="2:119" ht="12.75">
      <c r="B9" s="15" t="s">
        <v>39</v>
      </c>
      <c r="C9" s="15" t="s">
        <v>42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5</v>
      </c>
      <c r="AK9" s="16">
        <v>20</v>
      </c>
      <c r="AL9" s="16">
        <v>628.8260869565217</v>
      </c>
      <c r="AM9" s="16">
        <v>3200</v>
      </c>
      <c r="AN9" s="16">
        <v>5</v>
      </c>
      <c r="AO9" s="16">
        <v>20</v>
      </c>
      <c r="AP9" s="16">
        <v>385</v>
      </c>
      <c r="AQ9" s="16">
        <v>3200</v>
      </c>
      <c r="AR9" s="16">
        <v>5</v>
      </c>
      <c r="AS9" s="16">
        <v>20</v>
      </c>
      <c r="AT9" s="16">
        <v>385</v>
      </c>
      <c r="AU9" s="16">
        <v>3200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</row>
    <row r="10" spans="2:119" ht="12.75">
      <c r="B10" s="15" t="s">
        <v>39</v>
      </c>
      <c r="C10" s="15" t="s">
        <v>43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5</v>
      </c>
      <c r="AK10" s="16">
        <v>20</v>
      </c>
      <c r="AL10" s="16">
        <v>628.8260869565217</v>
      </c>
      <c r="AM10" s="16">
        <v>3200</v>
      </c>
      <c r="AN10" s="16">
        <v>5</v>
      </c>
      <c r="AO10" s="16">
        <v>20</v>
      </c>
      <c r="AP10" s="16">
        <v>385</v>
      </c>
      <c r="AQ10" s="16">
        <v>3200</v>
      </c>
      <c r="AR10" s="16">
        <v>5</v>
      </c>
      <c r="AS10" s="16">
        <v>20</v>
      </c>
      <c r="AT10" s="16">
        <v>385</v>
      </c>
      <c r="AU10" s="16">
        <v>3200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</row>
    <row r="11" spans="2:119" ht="12.75">
      <c r="B11" s="15" t="s">
        <v>39</v>
      </c>
      <c r="C11" s="15" t="s">
        <v>44</v>
      </c>
      <c r="D11" s="16">
        <v>0</v>
      </c>
      <c r="E11" s="16">
        <v>19.9111111111111</v>
      </c>
      <c r="F11" s="16">
        <v>0</v>
      </c>
      <c r="G11" s="16">
        <v>1493.333333333335</v>
      </c>
      <c r="H11" s="16">
        <v>0</v>
      </c>
      <c r="I11" s="16">
        <v>0</v>
      </c>
      <c r="J11" s="16">
        <v>0</v>
      </c>
      <c r="K11" s="16">
        <v>0</v>
      </c>
      <c r="L11" s="16">
        <v>13.7555706521739</v>
      </c>
      <c r="M11" s="16">
        <v>41</v>
      </c>
      <c r="N11" s="16">
        <v>1850</v>
      </c>
      <c r="O11" s="16">
        <v>3081.247826086955</v>
      </c>
      <c r="P11" s="16">
        <v>18</v>
      </c>
      <c r="Q11" s="16">
        <v>58.69043478260869</v>
      </c>
      <c r="R11" s="16">
        <v>2845</v>
      </c>
      <c r="S11" s="16">
        <v>4401.782608695652</v>
      </c>
      <c r="T11" s="16">
        <v>11.7904891304348</v>
      </c>
      <c r="U11" s="16">
        <v>35.2142608695652</v>
      </c>
      <c r="V11" s="16">
        <v>1886.478260869565</v>
      </c>
      <c r="W11" s="16">
        <v>2641.06956521739</v>
      </c>
      <c r="X11" s="16">
        <v>2</v>
      </c>
      <c r="Y11" s="16">
        <v>10</v>
      </c>
      <c r="Z11" s="16">
        <v>328</v>
      </c>
      <c r="AA11" s="16">
        <v>1540</v>
      </c>
      <c r="AB11" s="16">
        <v>8.6</v>
      </c>
      <c r="AC11" s="16">
        <v>41.0833043478261</v>
      </c>
      <c r="AD11" s="16">
        <v>1386.6666666666667</v>
      </c>
      <c r="AE11" s="16">
        <v>3081.247826086955</v>
      </c>
      <c r="AF11" s="16">
        <v>8</v>
      </c>
      <c r="AG11" s="16">
        <v>25.88444444444445</v>
      </c>
      <c r="AH11" s="16">
        <v>1066.6666666666654</v>
      </c>
      <c r="AI11" s="16">
        <v>1941.333333333335</v>
      </c>
      <c r="AJ11" s="16">
        <v>12</v>
      </c>
      <c r="AK11" s="16">
        <v>46.95234782608695</v>
      </c>
      <c r="AL11" s="16">
        <v>1920</v>
      </c>
      <c r="AM11" s="16">
        <v>3521.4260869565214</v>
      </c>
      <c r="AN11" s="16">
        <v>5.8952445652174</v>
      </c>
      <c r="AO11" s="16">
        <v>35.2142608695652</v>
      </c>
      <c r="AP11" s="16">
        <v>1886.478260869565</v>
      </c>
      <c r="AQ11" s="16">
        <v>2641.06956521739</v>
      </c>
      <c r="AR11" s="16">
        <v>6.66666666666665</v>
      </c>
      <c r="AS11" s="16">
        <v>19.9111111111111</v>
      </c>
      <c r="AT11" s="16">
        <v>1066.666666666665</v>
      </c>
      <c r="AU11" s="16">
        <v>1493.333333333335</v>
      </c>
      <c r="AV11" s="16">
        <v>5</v>
      </c>
      <c r="AW11" s="16">
        <v>19.9111111111111</v>
      </c>
      <c r="AX11" s="16">
        <v>800</v>
      </c>
      <c r="AY11" s="16">
        <v>1493.333333333335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5</v>
      </c>
      <c r="BJ11" s="16">
        <v>322</v>
      </c>
      <c r="BK11" s="16">
        <v>960</v>
      </c>
      <c r="BL11" s="16">
        <v>7.5</v>
      </c>
      <c r="BM11" s="16">
        <v>23.89333333333335</v>
      </c>
      <c r="BN11" s="16">
        <v>1216.4444444444443</v>
      </c>
      <c r="BO11" s="16">
        <v>1792</v>
      </c>
      <c r="BP11" s="16">
        <v>8</v>
      </c>
      <c r="BQ11" s="16">
        <v>23.89333333333335</v>
      </c>
      <c r="BR11" s="16">
        <v>1140</v>
      </c>
      <c r="BS11" s="16">
        <v>1792</v>
      </c>
      <c r="BT11" s="16">
        <v>8</v>
      </c>
      <c r="BU11" s="16">
        <v>23.89333333333335</v>
      </c>
      <c r="BV11" s="16">
        <v>1192.5</v>
      </c>
      <c r="BW11" s="16">
        <v>1792</v>
      </c>
      <c r="BX11" s="16">
        <v>8</v>
      </c>
      <c r="BY11" s="16">
        <v>23.89333333333335</v>
      </c>
      <c r="BZ11" s="16">
        <v>1210</v>
      </c>
      <c r="CA11" s="16">
        <v>1792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f>6*1.2</f>
        <v>7.199999999999999</v>
      </c>
      <c r="CX11" s="16">
        <v>0</v>
      </c>
      <c r="CY11" s="16">
        <f>746*1.2</f>
        <v>895.1999999999999</v>
      </c>
      <c r="CZ11" s="16">
        <v>0</v>
      </c>
      <c r="DA11" s="16">
        <f>6*1.2</f>
        <v>7.199999999999999</v>
      </c>
      <c r="DB11" s="16">
        <v>0</v>
      </c>
      <c r="DC11" s="16">
        <f>746*1.2</f>
        <v>895.1999999999999</v>
      </c>
      <c r="DD11" s="16">
        <v>0</v>
      </c>
      <c r="DE11" s="16">
        <f>6*1.2</f>
        <v>7.199999999999999</v>
      </c>
      <c r="DF11" s="16">
        <v>0</v>
      </c>
      <c r="DG11" s="16">
        <f>746*1.2</f>
        <v>895.1999999999999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</row>
    <row r="12" spans="2:119" ht="12.75">
      <c r="B12" s="15" t="s">
        <v>39</v>
      </c>
      <c r="C12" s="15" t="s">
        <v>45</v>
      </c>
      <c r="D12" s="16">
        <v>0</v>
      </c>
      <c r="E12" s="16">
        <v>19.9111111111111</v>
      </c>
      <c r="F12" s="16">
        <v>0</v>
      </c>
      <c r="G12" s="16">
        <v>1493.333333333335</v>
      </c>
      <c r="H12" s="16">
        <v>0</v>
      </c>
      <c r="I12" s="16">
        <v>0</v>
      </c>
      <c r="J12" s="16">
        <v>0</v>
      </c>
      <c r="K12" s="16">
        <v>0</v>
      </c>
      <c r="L12" s="16">
        <v>13.7555706521739</v>
      </c>
      <c r="M12" s="16">
        <v>41</v>
      </c>
      <c r="N12" s="16">
        <v>1850</v>
      </c>
      <c r="O12" s="16">
        <v>3081.247826086955</v>
      </c>
      <c r="P12" s="16">
        <v>18</v>
      </c>
      <c r="Q12" s="16">
        <v>58.69043478260869</v>
      </c>
      <c r="R12" s="16">
        <v>2845</v>
      </c>
      <c r="S12" s="16">
        <v>4401.782608695652</v>
      </c>
      <c r="T12" s="16">
        <v>11.7904891304348</v>
      </c>
      <c r="U12" s="16">
        <v>35.2142608695652</v>
      </c>
      <c r="V12" s="16">
        <v>1886.478260869565</v>
      </c>
      <c r="W12" s="16">
        <v>2641.06956521739</v>
      </c>
      <c r="X12" s="16">
        <v>2</v>
      </c>
      <c r="Y12" s="16">
        <v>10</v>
      </c>
      <c r="Z12" s="16">
        <v>328</v>
      </c>
      <c r="AA12" s="16">
        <v>1540</v>
      </c>
      <c r="AB12" s="16">
        <v>8.6</v>
      </c>
      <c r="AC12" s="16">
        <v>41.0833043478261</v>
      </c>
      <c r="AD12" s="16">
        <v>1386.6666666666667</v>
      </c>
      <c r="AE12" s="16">
        <v>3081.247826086955</v>
      </c>
      <c r="AF12" s="16">
        <v>8</v>
      </c>
      <c r="AG12" s="16">
        <v>25.88444444444445</v>
      </c>
      <c r="AH12" s="16">
        <v>1066.6666666666654</v>
      </c>
      <c r="AI12" s="16">
        <v>1941.333333333335</v>
      </c>
      <c r="AJ12" s="16">
        <v>12</v>
      </c>
      <c r="AK12" s="16">
        <v>46.95234782608695</v>
      </c>
      <c r="AL12" s="16">
        <v>1920</v>
      </c>
      <c r="AM12" s="16">
        <v>3521.4260869565214</v>
      </c>
      <c r="AN12" s="16">
        <v>5.8952445652174</v>
      </c>
      <c r="AO12" s="16">
        <v>35.2142608695652</v>
      </c>
      <c r="AP12" s="16">
        <v>1886.478260869565</v>
      </c>
      <c r="AQ12" s="16">
        <v>2641.06956521739</v>
      </c>
      <c r="AR12" s="16">
        <v>6.66666666666665</v>
      </c>
      <c r="AS12" s="16">
        <v>19.9111111111111</v>
      </c>
      <c r="AT12" s="16">
        <v>1066.666666666665</v>
      </c>
      <c r="AU12" s="16">
        <v>1493.333333333335</v>
      </c>
      <c r="AV12" s="16">
        <v>5</v>
      </c>
      <c r="AW12" s="16">
        <v>19.9111111111111</v>
      </c>
      <c r="AX12" s="16">
        <v>800</v>
      </c>
      <c r="AY12" s="16">
        <v>1493.333333333335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5</v>
      </c>
      <c r="BJ12" s="16">
        <v>322</v>
      </c>
      <c r="BK12" s="16">
        <v>960</v>
      </c>
      <c r="BL12" s="16">
        <v>8</v>
      </c>
      <c r="BM12" s="16">
        <v>23.89333333333335</v>
      </c>
      <c r="BN12" s="16">
        <v>1280</v>
      </c>
      <c r="BO12" s="16">
        <v>1792</v>
      </c>
      <c r="BP12" s="16">
        <v>8</v>
      </c>
      <c r="BQ12" s="16">
        <v>23.89333333333335</v>
      </c>
      <c r="BR12" s="16">
        <v>1280</v>
      </c>
      <c r="BS12" s="16">
        <v>1792</v>
      </c>
      <c r="BT12" s="16">
        <v>8</v>
      </c>
      <c r="BU12" s="16">
        <v>23.89333333333335</v>
      </c>
      <c r="BV12" s="16">
        <v>1280</v>
      </c>
      <c r="BW12" s="16">
        <v>1792</v>
      </c>
      <c r="BX12" s="16">
        <v>8</v>
      </c>
      <c r="BY12" s="16">
        <v>23.89333333333335</v>
      </c>
      <c r="BZ12" s="16">
        <v>1280</v>
      </c>
      <c r="CA12" s="16">
        <v>1792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f>6*1.2</f>
        <v>7.199999999999999</v>
      </c>
      <c r="CX12" s="16">
        <v>0</v>
      </c>
      <c r="CY12" s="16">
        <f>746*1.2</f>
        <v>895.1999999999999</v>
      </c>
      <c r="CZ12" s="16">
        <v>0</v>
      </c>
      <c r="DA12" s="16">
        <f>6*1.2</f>
        <v>7.199999999999999</v>
      </c>
      <c r="DB12" s="16">
        <v>0</v>
      </c>
      <c r="DC12" s="16">
        <f>746*1.2</f>
        <v>895.1999999999999</v>
      </c>
      <c r="DD12" s="16">
        <v>0</v>
      </c>
      <c r="DE12" s="16">
        <f>6*1.2</f>
        <v>7.199999999999999</v>
      </c>
      <c r="DF12" s="16">
        <v>0</v>
      </c>
      <c r="DG12" s="16">
        <f>746*1.2</f>
        <v>895.1999999999999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</row>
    <row r="13" spans="1:119" s="17" customFormat="1" ht="12.75">
      <c r="A13" s="3"/>
      <c r="B13" s="15" t="s">
        <v>39</v>
      </c>
      <c r="C13" s="15" t="s">
        <v>46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10</v>
      </c>
      <c r="AH13" s="16">
        <v>0</v>
      </c>
      <c r="AI13" s="16">
        <v>1610</v>
      </c>
      <c r="AJ13" s="16">
        <v>3</v>
      </c>
      <c r="AK13" s="16">
        <v>10</v>
      </c>
      <c r="AL13" s="16">
        <v>273</v>
      </c>
      <c r="AM13" s="16">
        <v>1610</v>
      </c>
      <c r="AN13" s="16">
        <v>3</v>
      </c>
      <c r="AO13" s="16">
        <v>10</v>
      </c>
      <c r="AP13" s="16">
        <v>273</v>
      </c>
      <c r="AQ13" s="16">
        <v>1610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</row>
    <row r="14" spans="1:119" s="17" customFormat="1" ht="12.75">
      <c r="A14" s="3"/>
      <c r="B14" s="15" t="s">
        <v>39</v>
      </c>
      <c r="C14" s="15" t="s">
        <v>47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10</v>
      </c>
      <c r="AH14" s="16">
        <v>0</v>
      </c>
      <c r="AI14" s="16">
        <v>1610</v>
      </c>
      <c r="AJ14" s="16">
        <v>3</v>
      </c>
      <c r="AK14" s="16">
        <v>10</v>
      </c>
      <c r="AL14" s="16">
        <v>273</v>
      </c>
      <c r="AM14" s="16">
        <v>1610</v>
      </c>
      <c r="AN14" s="16">
        <v>0</v>
      </c>
      <c r="AO14" s="16">
        <v>10</v>
      </c>
      <c r="AP14" s="16">
        <v>0</v>
      </c>
      <c r="AQ14" s="16">
        <v>1610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</row>
    <row r="15" spans="2:119" ht="12.75">
      <c r="B15" s="15" t="s">
        <v>39</v>
      </c>
      <c r="C15" s="15" t="s">
        <v>48</v>
      </c>
      <c r="D15" s="16">
        <v>5</v>
      </c>
      <c r="E15" s="16">
        <v>12</v>
      </c>
      <c r="F15" s="16">
        <v>450</v>
      </c>
      <c r="G15" s="16">
        <v>1131.789473684211</v>
      </c>
      <c r="H15" s="16">
        <v>0</v>
      </c>
      <c r="I15" s="16">
        <v>0</v>
      </c>
      <c r="J15" s="16">
        <v>0</v>
      </c>
      <c r="K15" s="16">
        <v>0</v>
      </c>
      <c r="L15" s="16">
        <v>14</v>
      </c>
      <c r="M15" s="16">
        <v>63.76533333333333</v>
      </c>
      <c r="N15" s="16">
        <v>2114</v>
      </c>
      <c r="O15" s="16">
        <v>4782.4</v>
      </c>
      <c r="P15" s="16">
        <v>13</v>
      </c>
      <c r="Q15" s="16">
        <v>45.54666666666666</v>
      </c>
      <c r="R15" s="16">
        <v>1918</v>
      </c>
      <c r="S15" s="16">
        <v>3416</v>
      </c>
      <c r="T15" s="16">
        <v>18</v>
      </c>
      <c r="U15" s="16">
        <v>54.65599999999999</v>
      </c>
      <c r="V15" s="16">
        <v>2688</v>
      </c>
      <c r="W15" s="16">
        <v>4509.12</v>
      </c>
      <c r="X15" s="16">
        <v>10.526315789473683</v>
      </c>
      <c r="Y15" s="16">
        <v>31.43859649122807</v>
      </c>
      <c r="Z15" s="16">
        <v>2021.052631578947</v>
      </c>
      <c r="AA15" s="16">
        <v>2876.4</v>
      </c>
      <c r="AB15" s="16">
        <v>21.35</v>
      </c>
      <c r="AC15" s="16">
        <v>63.76533333333333</v>
      </c>
      <c r="AD15" s="16">
        <v>3416</v>
      </c>
      <c r="AE15" s="16">
        <v>5260.64</v>
      </c>
      <c r="AF15" s="16">
        <v>9.333333333333332</v>
      </c>
      <c r="AG15" s="16">
        <v>40.87017543859649</v>
      </c>
      <c r="AH15" s="16">
        <v>1684.2105263157896</v>
      </c>
      <c r="AI15" s="16">
        <v>3065.2631578947367</v>
      </c>
      <c r="AJ15" s="16">
        <v>6.1</v>
      </c>
      <c r="AK15" s="16">
        <v>36.43733333333333</v>
      </c>
      <c r="AL15" s="16">
        <v>976</v>
      </c>
      <c r="AM15" s="16">
        <v>2732.8</v>
      </c>
      <c r="AN15" s="16">
        <v>4.575</v>
      </c>
      <c r="AO15" s="16">
        <v>13.663999999999998</v>
      </c>
      <c r="AP15" s="16">
        <v>732</v>
      </c>
      <c r="AQ15" s="16">
        <v>1521.6666666666667</v>
      </c>
      <c r="AR15" s="16">
        <v>6.3157894736842</v>
      </c>
      <c r="AS15" s="16">
        <v>18.86315789473684</v>
      </c>
      <c r="AT15" s="16">
        <v>1010.5263157894719</v>
      </c>
      <c r="AU15" s="16">
        <v>1556.2105263157903</v>
      </c>
      <c r="AV15" s="16">
        <v>5</v>
      </c>
      <c r="AW15" s="16">
        <v>12</v>
      </c>
      <c r="AX15" s="16">
        <v>808.4210526315776</v>
      </c>
      <c r="AY15" s="16">
        <v>1131.789473684211</v>
      </c>
      <c r="AZ15" s="16">
        <v>5</v>
      </c>
      <c r="BA15" s="16">
        <v>12.575438596491226</v>
      </c>
      <c r="BB15" s="16">
        <v>450</v>
      </c>
      <c r="BC15" s="16">
        <v>943.1578947368421</v>
      </c>
      <c r="BD15" s="16">
        <v>0</v>
      </c>
      <c r="BE15" s="16">
        <v>0</v>
      </c>
      <c r="BF15" s="16">
        <v>0</v>
      </c>
      <c r="BG15" s="16">
        <v>0</v>
      </c>
      <c r="BH15" s="16">
        <v>5.263157894736842</v>
      </c>
      <c r="BI15" s="16">
        <v>15.719298245614034</v>
      </c>
      <c r="BJ15" s="16">
        <v>842.1052631578947</v>
      </c>
      <c r="BK15" s="16">
        <v>1178.9473684210525</v>
      </c>
      <c r="BL15" s="16">
        <v>10</v>
      </c>
      <c r="BM15" s="16">
        <v>30.181052631578936</v>
      </c>
      <c r="BN15" s="16">
        <v>1485.5555555555557</v>
      </c>
      <c r="BO15" s="16">
        <v>2263.5789473684213</v>
      </c>
      <c r="BP15" s="16">
        <v>10</v>
      </c>
      <c r="BQ15" s="16">
        <v>30.181052631578936</v>
      </c>
      <c r="BR15" s="16">
        <v>1442</v>
      </c>
      <c r="BS15" s="16">
        <v>2263.5789473684213</v>
      </c>
      <c r="BT15" s="16">
        <v>10</v>
      </c>
      <c r="BU15" s="16">
        <v>30.181052631578936</v>
      </c>
      <c r="BV15" s="16">
        <v>1505</v>
      </c>
      <c r="BW15" s="16">
        <v>2263.5789473684213</v>
      </c>
      <c r="BX15" s="16">
        <v>10</v>
      </c>
      <c r="BY15" s="16">
        <v>30.181052631578936</v>
      </c>
      <c r="BZ15" s="16">
        <v>1470</v>
      </c>
      <c r="CA15" s="16">
        <v>2263.5789473684213</v>
      </c>
      <c r="CB15" s="16">
        <v>8.421052631578947</v>
      </c>
      <c r="CC15" s="16">
        <v>25.150877192982453</v>
      </c>
      <c r="CD15" s="16">
        <v>1347.3684210526317</v>
      </c>
      <c r="CE15" s="16">
        <v>1886.3157894736842</v>
      </c>
      <c r="CF15" s="16">
        <v>5</v>
      </c>
      <c r="CG15" s="16">
        <v>12.575438596491226</v>
      </c>
      <c r="CH15" s="16">
        <v>673.6842105263158</v>
      </c>
      <c r="CI15" s="16">
        <v>943.1578947368421</v>
      </c>
      <c r="CJ15" s="16">
        <v>4</v>
      </c>
      <c r="CK15" s="16">
        <v>11.003508771929823</v>
      </c>
      <c r="CL15" s="16">
        <v>360</v>
      </c>
      <c r="CM15" s="16">
        <v>943.1578947368421</v>
      </c>
      <c r="CN15" s="16">
        <v>0</v>
      </c>
      <c r="CO15" s="16">
        <v>0</v>
      </c>
      <c r="CP15" s="16">
        <v>0</v>
      </c>
      <c r="CQ15" s="16">
        <v>0</v>
      </c>
      <c r="CR15" s="16">
        <v>5.263157894736842</v>
      </c>
      <c r="CS15" s="16">
        <v>15.719298245614034</v>
      </c>
      <c r="CT15" s="16">
        <v>842.1052631578947</v>
      </c>
      <c r="CU15" s="16">
        <v>1178.9473684210525</v>
      </c>
      <c r="CV15" s="16">
        <v>8</v>
      </c>
      <c r="CW15" s="16">
        <v>25.150877192982453</v>
      </c>
      <c r="CX15" s="16">
        <v>1347.3684210526294</v>
      </c>
      <c r="CY15" s="16">
        <v>1886.3157894736855</v>
      </c>
      <c r="CZ15" s="16">
        <v>8</v>
      </c>
      <c r="DA15" s="16">
        <v>25.150877192982453</v>
      </c>
      <c r="DB15" s="16">
        <v>1347.3684210526294</v>
      </c>
      <c r="DC15" s="16">
        <v>1886.3157894736855</v>
      </c>
      <c r="DD15" s="16">
        <v>8</v>
      </c>
      <c r="DE15" s="16">
        <v>25.150877192982453</v>
      </c>
      <c r="DF15" s="16">
        <v>1347.3684210526294</v>
      </c>
      <c r="DG15" s="16">
        <v>1886.3157894736855</v>
      </c>
      <c r="DH15" s="16">
        <v>5.263157894736842</v>
      </c>
      <c r="DI15" s="16">
        <v>15.719298245614034</v>
      </c>
      <c r="DJ15" s="16">
        <v>842.1052631578947</v>
      </c>
      <c r="DK15" s="16">
        <v>1183</v>
      </c>
      <c r="DL15" s="16">
        <v>4</v>
      </c>
      <c r="DM15" s="16">
        <v>11.003508771929823</v>
      </c>
      <c r="DN15" s="16">
        <v>360</v>
      </c>
      <c r="DO15" s="16">
        <v>943.1578947368421</v>
      </c>
    </row>
    <row r="16" spans="2:119" ht="12.75">
      <c r="B16" s="15" t="s">
        <v>39</v>
      </c>
      <c r="C16" s="15" t="s">
        <v>49</v>
      </c>
      <c r="D16" s="16">
        <v>5</v>
      </c>
      <c r="E16" s="16">
        <v>12</v>
      </c>
      <c r="F16" s="16">
        <v>450</v>
      </c>
      <c r="G16" s="16">
        <v>1131.789473684211</v>
      </c>
      <c r="H16" s="16">
        <v>0</v>
      </c>
      <c r="I16" s="16">
        <v>0</v>
      </c>
      <c r="J16" s="16">
        <v>0</v>
      </c>
      <c r="K16" s="16">
        <v>0</v>
      </c>
      <c r="L16" s="16">
        <v>10.675</v>
      </c>
      <c r="M16" s="16">
        <v>31.882666666666665</v>
      </c>
      <c r="N16" s="16">
        <v>1708</v>
      </c>
      <c r="O16" s="16">
        <v>2391.2</v>
      </c>
      <c r="P16" s="16">
        <v>7.625</v>
      </c>
      <c r="Q16" s="16">
        <v>45.54666666666666</v>
      </c>
      <c r="R16" s="16">
        <v>1220</v>
      </c>
      <c r="S16" s="16">
        <v>3416</v>
      </c>
      <c r="T16" s="16">
        <v>9.15</v>
      </c>
      <c r="U16" s="16">
        <v>27.327999999999996</v>
      </c>
      <c r="V16" s="16">
        <v>1464</v>
      </c>
      <c r="W16" s="16">
        <v>3080</v>
      </c>
      <c r="X16" s="16">
        <v>10.526315789473683</v>
      </c>
      <c r="Y16" s="16">
        <v>31.43859649122807</v>
      </c>
      <c r="Z16" s="16">
        <v>2021.052631578947</v>
      </c>
      <c r="AA16" s="16">
        <v>2876.4</v>
      </c>
      <c r="AB16" s="16">
        <v>10.675</v>
      </c>
      <c r="AC16" s="16">
        <v>31.882666666666665</v>
      </c>
      <c r="AD16" s="16">
        <v>1708</v>
      </c>
      <c r="AE16" s="16">
        <v>4253.333333333334</v>
      </c>
      <c r="AF16" s="16">
        <v>9.333333333333332</v>
      </c>
      <c r="AG16" s="16">
        <v>40.87017543859649</v>
      </c>
      <c r="AH16" s="16">
        <v>1684.2105263157896</v>
      </c>
      <c r="AI16" s="16">
        <v>3065.2631578947367</v>
      </c>
      <c r="AJ16" s="16">
        <v>12.2</v>
      </c>
      <c r="AK16" s="16">
        <v>36.43733333333333</v>
      </c>
      <c r="AL16" s="16">
        <v>1883</v>
      </c>
      <c r="AM16" s="16">
        <v>3279.36</v>
      </c>
      <c r="AN16" s="16">
        <v>9.15</v>
      </c>
      <c r="AO16" s="16">
        <v>27.327999999999996</v>
      </c>
      <c r="AP16" s="16">
        <v>1464</v>
      </c>
      <c r="AQ16" s="16">
        <v>2357.04</v>
      </c>
      <c r="AR16" s="16">
        <v>6.3157894736842</v>
      </c>
      <c r="AS16" s="16">
        <v>18.86315789473684</v>
      </c>
      <c r="AT16" s="16">
        <v>1010.5263157894719</v>
      </c>
      <c r="AU16" s="16">
        <v>1556.2105263157903</v>
      </c>
      <c r="AV16" s="16">
        <v>5</v>
      </c>
      <c r="AW16" s="16">
        <v>12</v>
      </c>
      <c r="AX16" s="16">
        <v>808.4210526315776</v>
      </c>
      <c r="AY16" s="16">
        <v>1131.789473684211</v>
      </c>
      <c r="AZ16" s="16">
        <v>5</v>
      </c>
      <c r="BA16" s="16">
        <v>12.575438596491226</v>
      </c>
      <c r="BB16" s="16">
        <v>450</v>
      </c>
      <c r="BC16" s="16">
        <v>943.1578947368421</v>
      </c>
      <c r="BD16" s="16">
        <v>0</v>
      </c>
      <c r="BE16" s="16">
        <v>0</v>
      </c>
      <c r="BF16" s="16">
        <v>0</v>
      </c>
      <c r="BG16" s="16">
        <v>0</v>
      </c>
      <c r="BH16" s="16">
        <v>5.263157894736842</v>
      </c>
      <c r="BI16" s="16">
        <v>15.719298245614034</v>
      </c>
      <c r="BJ16" s="16">
        <v>842.1052631578947</v>
      </c>
      <c r="BK16" s="16">
        <v>1178.9473684210525</v>
      </c>
      <c r="BL16" s="16">
        <v>10</v>
      </c>
      <c r="BM16" s="16">
        <v>30.181052631578936</v>
      </c>
      <c r="BN16" s="16">
        <v>1485.5555555555557</v>
      </c>
      <c r="BO16" s="16">
        <v>2263.5789473684213</v>
      </c>
      <c r="BP16" s="16">
        <v>10</v>
      </c>
      <c r="BQ16" s="16">
        <v>30.181052631578936</v>
      </c>
      <c r="BR16" s="16">
        <v>1442</v>
      </c>
      <c r="BS16" s="16">
        <v>2263.5789473684213</v>
      </c>
      <c r="BT16" s="16">
        <v>10</v>
      </c>
      <c r="BU16" s="16">
        <v>30.181052631578936</v>
      </c>
      <c r="BV16" s="16">
        <v>1505</v>
      </c>
      <c r="BW16" s="16">
        <v>2263.5789473684213</v>
      </c>
      <c r="BX16" s="16">
        <v>10</v>
      </c>
      <c r="BY16" s="16">
        <v>30.181052631578936</v>
      </c>
      <c r="BZ16" s="16">
        <v>1470</v>
      </c>
      <c r="CA16" s="16">
        <v>2263.5789473684213</v>
      </c>
      <c r="CB16" s="16">
        <v>8.421052631578947</v>
      </c>
      <c r="CC16" s="16">
        <v>25.150877192982453</v>
      </c>
      <c r="CD16" s="16">
        <v>1347.3684210526317</v>
      </c>
      <c r="CE16" s="16">
        <v>1886.3157894736842</v>
      </c>
      <c r="CF16" s="16">
        <v>5</v>
      </c>
      <c r="CG16" s="16">
        <v>12.575438596491226</v>
      </c>
      <c r="CH16" s="16">
        <v>673.6842105263158</v>
      </c>
      <c r="CI16" s="16">
        <v>943.1578947368421</v>
      </c>
      <c r="CJ16" s="16">
        <v>4</v>
      </c>
      <c r="CK16" s="16">
        <v>11.003508771929823</v>
      </c>
      <c r="CL16" s="16">
        <v>360</v>
      </c>
      <c r="CM16" s="16">
        <v>943.1578947368421</v>
      </c>
      <c r="CN16" s="16">
        <v>0</v>
      </c>
      <c r="CO16" s="16">
        <v>0</v>
      </c>
      <c r="CP16" s="16">
        <v>0</v>
      </c>
      <c r="CQ16" s="16">
        <v>0</v>
      </c>
      <c r="CR16" s="16">
        <v>5.263157894736842</v>
      </c>
      <c r="CS16" s="16">
        <v>15.719298245614034</v>
      </c>
      <c r="CT16" s="16">
        <v>842.1052631578947</v>
      </c>
      <c r="CU16" s="16">
        <v>1178.9473684210525</v>
      </c>
      <c r="CV16" s="16">
        <v>8</v>
      </c>
      <c r="CW16" s="16">
        <v>25.150877192982453</v>
      </c>
      <c r="CX16" s="16">
        <v>1347.3684210526294</v>
      </c>
      <c r="CY16" s="16">
        <v>1886.3157894736855</v>
      </c>
      <c r="CZ16" s="16">
        <v>8</v>
      </c>
      <c r="DA16" s="16">
        <v>25.150877192982453</v>
      </c>
      <c r="DB16" s="16">
        <v>1347.3684210526294</v>
      </c>
      <c r="DC16" s="16">
        <v>1886.3157894736855</v>
      </c>
      <c r="DD16" s="16">
        <v>8</v>
      </c>
      <c r="DE16" s="16">
        <v>25.150877192982453</v>
      </c>
      <c r="DF16" s="16">
        <v>1347.3684210526294</v>
      </c>
      <c r="DG16" s="16">
        <v>1886.3157894736855</v>
      </c>
      <c r="DH16" s="16">
        <v>5.263157894736842</v>
      </c>
      <c r="DI16" s="16">
        <v>15.719298245614034</v>
      </c>
      <c r="DJ16" s="16">
        <v>842.1052631578947</v>
      </c>
      <c r="DK16" s="16">
        <v>1183</v>
      </c>
      <c r="DL16" s="16">
        <v>4</v>
      </c>
      <c r="DM16" s="16">
        <v>11.003508771929823</v>
      </c>
      <c r="DN16" s="16">
        <v>360</v>
      </c>
      <c r="DO16" s="16">
        <v>943.1578947368421</v>
      </c>
    </row>
    <row r="17" spans="2:119" ht="12.75">
      <c r="B17" s="15" t="s">
        <v>39</v>
      </c>
      <c r="C17" s="15" t="s">
        <v>50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18</v>
      </c>
      <c r="Q17" s="16">
        <v>68.32</v>
      </c>
      <c r="R17" s="16">
        <v>2842</v>
      </c>
      <c r="S17" s="16">
        <v>5124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9.15</v>
      </c>
      <c r="AK17" s="16">
        <v>54.656</v>
      </c>
      <c r="AL17" s="16">
        <v>1464</v>
      </c>
      <c r="AM17" s="16">
        <v>4099.2</v>
      </c>
      <c r="AN17" s="16">
        <v>6.8625</v>
      </c>
      <c r="AO17" s="16">
        <v>20.496</v>
      </c>
      <c r="AP17" s="16">
        <v>1098</v>
      </c>
      <c r="AQ17" s="16">
        <v>2075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</row>
    <row r="18" spans="2:119" ht="12.75">
      <c r="B18" s="15" t="s">
        <v>39</v>
      </c>
      <c r="C18" s="15" t="s">
        <v>51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11.4375</v>
      </c>
      <c r="Q18" s="16">
        <v>68.32</v>
      </c>
      <c r="R18" s="16">
        <v>1830</v>
      </c>
      <c r="S18" s="16">
        <v>5124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18.3</v>
      </c>
      <c r="AK18" s="16">
        <v>54.656</v>
      </c>
      <c r="AL18" s="16">
        <v>2251.6666666666665</v>
      </c>
      <c r="AM18" s="16">
        <v>4099.2</v>
      </c>
      <c r="AN18" s="16">
        <v>13.725</v>
      </c>
      <c r="AO18" s="16">
        <v>40.992</v>
      </c>
      <c r="AP18" s="16">
        <v>2196</v>
      </c>
      <c r="AQ18" s="16">
        <v>3074.4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</row>
    <row r="19" spans="2:119" ht="12.75">
      <c r="B19" s="15" t="s">
        <v>39</v>
      </c>
      <c r="C19" s="15" t="s">
        <v>52</v>
      </c>
      <c r="D19" s="16">
        <v>5</v>
      </c>
      <c r="E19" s="16">
        <v>12.294545454545453</v>
      </c>
      <c r="F19" s="16">
        <v>450</v>
      </c>
      <c r="G19" s="16">
        <v>922.0909090909089</v>
      </c>
      <c r="H19" s="16">
        <v>0</v>
      </c>
      <c r="I19" s="16">
        <v>0</v>
      </c>
      <c r="J19" s="16">
        <v>0</v>
      </c>
      <c r="K19" s="16">
        <v>0</v>
      </c>
      <c r="L19" s="16">
        <v>16</v>
      </c>
      <c r="M19" s="16">
        <v>62.05504827586205</v>
      </c>
      <c r="N19" s="16">
        <v>2323</v>
      </c>
      <c r="O19" s="16">
        <v>4654.128620689654</v>
      </c>
      <c r="P19" s="16">
        <v>14.840971366995072</v>
      </c>
      <c r="Q19" s="16">
        <v>46.65793103448275</v>
      </c>
      <c r="R19" s="16">
        <v>2374.5554187192115</v>
      </c>
      <c r="S19" s="16">
        <v>3499.3448275862065</v>
      </c>
      <c r="T19" s="16">
        <v>17.809165640394085</v>
      </c>
      <c r="U19" s="16">
        <v>53.19004137931033</v>
      </c>
      <c r="V19" s="16">
        <v>2849.4665024630535</v>
      </c>
      <c r="W19" s="16">
        <v>3989.2531034482745</v>
      </c>
      <c r="X19" s="16">
        <v>6.860795454545453</v>
      </c>
      <c r="Y19" s="16">
        <v>20.49090909090909</v>
      </c>
      <c r="Z19" s="16">
        <v>1317.272727272724</v>
      </c>
      <c r="AA19" s="16">
        <v>2704</v>
      </c>
      <c r="AB19" s="16">
        <v>20.7773599137931</v>
      </c>
      <c r="AC19" s="16">
        <v>62.05504827586205</v>
      </c>
      <c r="AD19" s="16">
        <v>3324.377586206896</v>
      </c>
      <c r="AE19" s="16">
        <v>4654.128620689654</v>
      </c>
      <c r="AF19" s="16">
        <v>8.91903409090909</v>
      </c>
      <c r="AG19" s="16">
        <v>26.63818181818181</v>
      </c>
      <c r="AH19" s="16">
        <v>1317.272727272724</v>
      </c>
      <c r="AI19" s="16">
        <v>2732.571428571432</v>
      </c>
      <c r="AJ19" s="16">
        <v>12.497660098522168</v>
      </c>
      <c r="AK19" s="16">
        <v>37.326344827586205</v>
      </c>
      <c r="AL19" s="16">
        <v>1999.6256157635469</v>
      </c>
      <c r="AM19" s="16">
        <v>2799.4758620689654</v>
      </c>
      <c r="AN19" s="16">
        <v>9.37324507389165</v>
      </c>
      <c r="AO19" s="16">
        <v>27.99475862068965</v>
      </c>
      <c r="AP19" s="16">
        <v>1799.663054187192</v>
      </c>
      <c r="AQ19" s="16">
        <v>3188.4</v>
      </c>
      <c r="AR19" s="16">
        <v>6.860795454545453</v>
      </c>
      <c r="AS19" s="16">
        <v>20.49090909090909</v>
      </c>
      <c r="AT19" s="16">
        <v>1317.272727272724</v>
      </c>
      <c r="AU19" s="16">
        <v>2336</v>
      </c>
      <c r="AV19" s="16">
        <v>5</v>
      </c>
      <c r="AW19" s="16">
        <v>12.294545454545453</v>
      </c>
      <c r="AX19" s="16">
        <v>658.6363636363635</v>
      </c>
      <c r="AY19" s="16">
        <v>922.0909090909089</v>
      </c>
      <c r="AZ19" s="16">
        <v>5</v>
      </c>
      <c r="BA19" s="16">
        <v>9.83563636363636</v>
      </c>
      <c r="BB19" s="16">
        <v>450</v>
      </c>
      <c r="BC19" s="16">
        <v>922.0909090909088</v>
      </c>
      <c r="BD19" s="16">
        <v>0</v>
      </c>
      <c r="BE19" s="16">
        <v>0</v>
      </c>
      <c r="BF19" s="16">
        <v>0</v>
      </c>
      <c r="BG19" s="16">
        <v>0</v>
      </c>
      <c r="BH19" s="16">
        <v>5</v>
      </c>
      <c r="BI19" s="16">
        <v>15</v>
      </c>
      <c r="BJ19" s="16">
        <v>548.8636363636363</v>
      </c>
      <c r="BK19" s="16">
        <v>960</v>
      </c>
      <c r="BL19" s="16">
        <v>8.232954545454543</v>
      </c>
      <c r="BM19" s="16">
        <v>24.589090909090903</v>
      </c>
      <c r="BN19" s="16">
        <v>1317.272727272727</v>
      </c>
      <c r="BO19" s="16">
        <v>1844.1818181818178</v>
      </c>
      <c r="BP19" s="16">
        <v>8.232954545454543</v>
      </c>
      <c r="BQ19" s="16">
        <v>24.589090909090903</v>
      </c>
      <c r="BR19" s="16">
        <v>1317.272727272727</v>
      </c>
      <c r="BS19" s="16">
        <v>1844.1818181818178</v>
      </c>
      <c r="BT19" s="16">
        <v>8.232954545454543</v>
      </c>
      <c r="BU19" s="16">
        <v>24.589090909090903</v>
      </c>
      <c r="BV19" s="16">
        <v>1317.272727272727</v>
      </c>
      <c r="BW19" s="16">
        <v>1844.1818181818178</v>
      </c>
      <c r="BX19" s="16">
        <v>8.232954545454543</v>
      </c>
      <c r="BY19" s="16">
        <v>24.589090909090903</v>
      </c>
      <c r="BZ19" s="16">
        <v>1317.272727272727</v>
      </c>
      <c r="CA19" s="16">
        <v>1844.1818181818178</v>
      </c>
      <c r="CB19" s="16">
        <v>5.488636363636362</v>
      </c>
      <c r="CC19" s="16">
        <v>16.392727272727267</v>
      </c>
      <c r="CD19" s="16">
        <v>878.181818181818</v>
      </c>
      <c r="CE19" s="16">
        <v>1229.454545454545</v>
      </c>
      <c r="CF19" s="16">
        <v>5</v>
      </c>
      <c r="CG19" s="16">
        <v>9.83563636363636</v>
      </c>
      <c r="CH19" s="16">
        <v>526.9090909090908</v>
      </c>
      <c r="CI19" s="16">
        <v>922.0909090909088</v>
      </c>
      <c r="CJ19" s="16">
        <v>4</v>
      </c>
      <c r="CK19" s="16">
        <v>9</v>
      </c>
      <c r="CL19" s="16">
        <v>360</v>
      </c>
      <c r="CM19" s="16">
        <v>768</v>
      </c>
      <c r="CN19" s="16">
        <v>0</v>
      </c>
      <c r="CO19" s="16">
        <v>0</v>
      </c>
      <c r="CP19" s="16">
        <v>0</v>
      </c>
      <c r="CQ19" s="16">
        <v>0</v>
      </c>
      <c r="CR19" s="16">
        <v>5</v>
      </c>
      <c r="CS19" s="16">
        <v>15</v>
      </c>
      <c r="CT19" s="16">
        <v>548.8636363636363</v>
      </c>
      <c r="CU19" s="16">
        <v>960</v>
      </c>
      <c r="CV19" s="16">
        <v>6.860795454545453</v>
      </c>
      <c r="CW19" s="16">
        <v>20.49090909090909</v>
      </c>
      <c r="CX19" s="16">
        <v>1317.272727272724</v>
      </c>
      <c r="CY19" s="16">
        <v>2001</v>
      </c>
      <c r="CZ19" s="16">
        <v>6.860795454545453</v>
      </c>
      <c r="DA19" s="16">
        <v>20.49090909090909</v>
      </c>
      <c r="DB19" s="16">
        <v>1097.7272727272725</v>
      </c>
      <c r="DC19" s="16">
        <v>1536.8181818181815</v>
      </c>
      <c r="DD19" s="16">
        <v>6.860795454545453</v>
      </c>
      <c r="DE19" s="16">
        <v>20.49090909090909</v>
      </c>
      <c r="DF19" s="16">
        <v>1097.7272727272725</v>
      </c>
      <c r="DG19" s="16">
        <v>1536.8181818181815</v>
      </c>
      <c r="DH19" s="16">
        <v>5</v>
      </c>
      <c r="DI19" s="16">
        <v>15</v>
      </c>
      <c r="DJ19" s="16">
        <v>548.8636363636363</v>
      </c>
      <c r="DK19" s="16">
        <v>960</v>
      </c>
      <c r="DL19" s="16">
        <v>4</v>
      </c>
      <c r="DM19" s="16">
        <v>9</v>
      </c>
      <c r="DN19" s="16">
        <v>360</v>
      </c>
      <c r="DO19" s="16">
        <v>768</v>
      </c>
    </row>
    <row r="20" spans="2:119" ht="12.75">
      <c r="B20" s="15" t="s">
        <v>39</v>
      </c>
      <c r="C20" s="15" t="s">
        <v>53</v>
      </c>
      <c r="D20" s="16">
        <v>5</v>
      </c>
      <c r="E20" s="16">
        <v>12.294545454545453</v>
      </c>
      <c r="F20" s="16">
        <v>450</v>
      </c>
      <c r="G20" s="16">
        <v>922.0909090909089</v>
      </c>
      <c r="H20" s="16">
        <v>0</v>
      </c>
      <c r="I20" s="16">
        <v>0</v>
      </c>
      <c r="J20" s="16">
        <v>0</v>
      </c>
      <c r="K20" s="16">
        <v>0</v>
      </c>
      <c r="L20" s="16">
        <v>17</v>
      </c>
      <c r="M20" s="16">
        <v>65.32110344827585</v>
      </c>
      <c r="N20" s="16">
        <v>2323</v>
      </c>
      <c r="O20" s="16">
        <v>4899.082758620689</v>
      </c>
      <c r="P20" s="16">
        <v>15.622075123152708</v>
      </c>
      <c r="Q20" s="16">
        <v>46.65793103448275</v>
      </c>
      <c r="R20" s="16">
        <v>2374.5554187192115</v>
      </c>
      <c r="S20" s="16">
        <v>3499.3448275862065</v>
      </c>
      <c r="T20" s="16">
        <v>18.746490147783252</v>
      </c>
      <c r="U20" s="16">
        <v>55.9895172413793</v>
      </c>
      <c r="V20" s="16">
        <v>2999.43842364532</v>
      </c>
      <c r="W20" s="16">
        <v>4199.213793103448</v>
      </c>
      <c r="X20" s="16">
        <v>6.860795454545453</v>
      </c>
      <c r="Y20" s="16">
        <v>20.49090909090909</v>
      </c>
      <c r="Z20" s="16">
        <v>1317.272727272724</v>
      </c>
      <c r="AA20" s="16">
        <v>2704</v>
      </c>
      <c r="AB20" s="16">
        <v>21.870905172413792</v>
      </c>
      <c r="AC20" s="16">
        <v>65.32110344827585</v>
      </c>
      <c r="AD20" s="16">
        <v>3499.3448275862065</v>
      </c>
      <c r="AE20" s="16">
        <v>4899.082758620689</v>
      </c>
      <c r="AF20" s="16">
        <v>8.91903409090909</v>
      </c>
      <c r="AG20" s="16">
        <v>26.63818181818181</v>
      </c>
      <c r="AH20" s="16">
        <v>1317.272727272724</v>
      </c>
      <c r="AI20" s="16">
        <v>2732.571428571432</v>
      </c>
      <c r="AJ20" s="16">
        <v>11.872777093596058</v>
      </c>
      <c r="AK20" s="16">
        <v>37.326344827586205</v>
      </c>
      <c r="AL20" s="16">
        <v>1899.6443349753692</v>
      </c>
      <c r="AM20" s="16">
        <v>2799.4758620689654</v>
      </c>
      <c r="AN20" s="16">
        <v>8.90458282019705</v>
      </c>
      <c r="AO20" s="16">
        <v>26.59502068965515</v>
      </c>
      <c r="AP20" s="16">
        <v>1709.6799014778298</v>
      </c>
      <c r="AQ20" s="16">
        <v>3188.4</v>
      </c>
      <c r="AR20" s="16">
        <v>6.860795454545453</v>
      </c>
      <c r="AS20" s="16">
        <v>20.49090909090909</v>
      </c>
      <c r="AT20" s="16">
        <v>1317.272727272724</v>
      </c>
      <c r="AU20" s="16">
        <v>2336</v>
      </c>
      <c r="AV20" s="16">
        <v>5</v>
      </c>
      <c r="AW20" s="16">
        <v>12.294545454545453</v>
      </c>
      <c r="AX20" s="16">
        <v>658.6363636363635</v>
      </c>
      <c r="AY20" s="16">
        <v>922.0909090909089</v>
      </c>
      <c r="AZ20" s="16">
        <v>5</v>
      </c>
      <c r="BA20" s="16">
        <v>9.83563636363636</v>
      </c>
      <c r="BB20" s="16">
        <v>450</v>
      </c>
      <c r="BC20" s="16">
        <v>922.0909090909088</v>
      </c>
      <c r="BD20" s="16">
        <v>0</v>
      </c>
      <c r="BE20" s="16">
        <v>0</v>
      </c>
      <c r="BF20" s="16">
        <v>0</v>
      </c>
      <c r="BG20" s="16">
        <v>0</v>
      </c>
      <c r="BH20" s="16">
        <v>5</v>
      </c>
      <c r="BI20" s="16">
        <v>15</v>
      </c>
      <c r="BJ20" s="16">
        <v>548.8636363636363</v>
      </c>
      <c r="BK20" s="16">
        <v>960</v>
      </c>
      <c r="BL20" s="16">
        <v>8.232954545454543</v>
      </c>
      <c r="BM20" s="16">
        <v>24.589090909090903</v>
      </c>
      <c r="BN20" s="16">
        <v>1317.272727272727</v>
      </c>
      <c r="BO20" s="16">
        <v>1844.1818181818178</v>
      </c>
      <c r="BP20" s="16">
        <v>8.232954545454543</v>
      </c>
      <c r="BQ20" s="16">
        <v>24.589090909090903</v>
      </c>
      <c r="BR20" s="16">
        <v>1317.272727272727</v>
      </c>
      <c r="BS20" s="16">
        <v>1844.1818181818178</v>
      </c>
      <c r="BT20" s="16">
        <v>8.232954545454543</v>
      </c>
      <c r="BU20" s="16">
        <v>24.589090909090903</v>
      </c>
      <c r="BV20" s="16">
        <v>1317.272727272727</v>
      </c>
      <c r="BW20" s="16">
        <v>1844.1818181818178</v>
      </c>
      <c r="BX20" s="16">
        <v>8.232954545454543</v>
      </c>
      <c r="BY20" s="16">
        <v>24.589090909090903</v>
      </c>
      <c r="BZ20" s="16">
        <v>1317.272727272727</v>
      </c>
      <c r="CA20" s="16">
        <v>1844.1818181818178</v>
      </c>
      <c r="CB20" s="16">
        <v>5.488636363636362</v>
      </c>
      <c r="CC20" s="16">
        <v>16.392727272727267</v>
      </c>
      <c r="CD20" s="16">
        <v>878.181818181818</v>
      </c>
      <c r="CE20" s="16">
        <v>1229.454545454545</v>
      </c>
      <c r="CF20" s="16">
        <v>5</v>
      </c>
      <c r="CG20" s="16">
        <v>9.83563636363636</v>
      </c>
      <c r="CH20" s="16">
        <v>526.9090909090908</v>
      </c>
      <c r="CI20" s="16">
        <v>922.0909090909088</v>
      </c>
      <c r="CJ20" s="16">
        <v>4</v>
      </c>
      <c r="CK20" s="16">
        <v>9</v>
      </c>
      <c r="CL20" s="16">
        <v>360</v>
      </c>
      <c r="CM20" s="16">
        <v>768</v>
      </c>
      <c r="CN20" s="16">
        <v>0</v>
      </c>
      <c r="CO20" s="16">
        <v>0</v>
      </c>
      <c r="CP20" s="16">
        <v>0</v>
      </c>
      <c r="CQ20" s="16">
        <v>0</v>
      </c>
      <c r="CR20" s="16">
        <v>5</v>
      </c>
      <c r="CS20" s="16">
        <v>15</v>
      </c>
      <c r="CT20" s="16">
        <v>548.8636363636363</v>
      </c>
      <c r="CU20" s="16">
        <v>960</v>
      </c>
      <c r="CV20" s="16">
        <v>6.860795454545453</v>
      </c>
      <c r="CW20" s="16">
        <v>20.49090909090909</v>
      </c>
      <c r="CX20" s="16">
        <v>1317.272727272724</v>
      </c>
      <c r="CY20" s="16">
        <v>2001</v>
      </c>
      <c r="CZ20" s="16">
        <v>6.860795454545453</v>
      </c>
      <c r="DA20" s="16">
        <v>20.49090909090909</v>
      </c>
      <c r="DB20" s="16">
        <v>1097.7272727272725</v>
      </c>
      <c r="DC20" s="16">
        <v>1536.8181818181815</v>
      </c>
      <c r="DD20" s="16">
        <v>6.860795454545453</v>
      </c>
      <c r="DE20" s="16">
        <v>20.49090909090909</v>
      </c>
      <c r="DF20" s="16">
        <v>1097.7272727272725</v>
      </c>
      <c r="DG20" s="16">
        <v>1536.8181818181815</v>
      </c>
      <c r="DH20" s="16">
        <v>5</v>
      </c>
      <c r="DI20" s="16">
        <v>15</v>
      </c>
      <c r="DJ20" s="16">
        <v>548.8636363636363</v>
      </c>
      <c r="DK20" s="16">
        <v>960</v>
      </c>
      <c r="DL20" s="16">
        <v>4</v>
      </c>
      <c r="DM20" s="16">
        <v>9</v>
      </c>
      <c r="DN20" s="16">
        <v>360</v>
      </c>
      <c r="DO20" s="16">
        <v>768</v>
      </c>
    </row>
    <row r="21" spans="2:119" ht="12.75">
      <c r="B21" s="15" t="s">
        <v>39</v>
      </c>
      <c r="C21" s="15" t="s">
        <v>54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13</v>
      </c>
      <c r="Q21" s="16">
        <v>46.65793103448275</v>
      </c>
      <c r="R21" s="16">
        <v>1001</v>
      </c>
      <c r="S21" s="16">
        <v>3499.3448275862065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10</v>
      </c>
      <c r="AK21" s="16">
        <v>37.326344827586205</v>
      </c>
      <c r="AL21" s="16">
        <v>821.3333333333334</v>
      </c>
      <c r="AM21" s="16">
        <v>2799.4758620689654</v>
      </c>
      <c r="AN21" s="16">
        <v>9.37324507389165</v>
      </c>
      <c r="AO21" s="16">
        <v>27.99475862068965</v>
      </c>
      <c r="AP21" s="16">
        <v>910</v>
      </c>
      <c r="AQ21" s="16">
        <v>2099.606896551725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</row>
    <row r="22" spans="2:119" ht="12.75">
      <c r="B22" s="15" t="s">
        <v>39</v>
      </c>
      <c r="C22" s="15" t="s">
        <v>55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46.65793103448275</v>
      </c>
      <c r="R22" s="16">
        <v>1001</v>
      </c>
      <c r="S22" s="16">
        <v>3499.3448275862065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10</v>
      </c>
      <c r="AK22" s="16">
        <v>37.326344827586205</v>
      </c>
      <c r="AL22" s="16">
        <v>821.3333333333334</v>
      </c>
      <c r="AM22" s="16">
        <v>2799.4758620689654</v>
      </c>
      <c r="AN22" s="16">
        <v>8.90458282019705</v>
      </c>
      <c r="AO22" s="16">
        <v>26.59502068965515</v>
      </c>
      <c r="AP22" s="16">
        <v>910</v>
      </c>
      <c r="AQ22" s="16">
        <v>1994.626551724135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</row>
    <row r="23" spans="2:119" ht="12.75">
      <c r="B23" s="15" t="s">
        <v>39</v>
      </c>
      <c r="C23" s="15" t="s">
        <v>56</v>
      </c>
      <c r="D23" s="16">
        <v>4</v>
      </c>
      <c r="E23" s="16">
        <v>16.59259259259259</v>
      </c>
      <c r="F23" s="16">
        <v>360</v>
      </c>
      <c r="G23" s="16">
        <v>1368.888888888889</v>
      </c>
      <c r="H23" s="16">
        <v>0</v>
      </c>
      <c r="I23" s="16">
        <v>15</v>
      </c>
      <c r="J23" s="16">
        <v>0</v>
      </c>
      <c r="K23" s="16">
        <v>576</v>
      </c>
      <c r="L23" s="16">
        <v>14</v>
      </c>
      <c r="M23" s="16">
        <v>50.873201266968316</v>
      </c>
      <c r="N23" s="16">
        <v>1950</v>
      </c>
      <c r="O23" s="16">
        <v>3815.490095022624</v>
      </c>
      <c r="P23" s="16">
        <v>8.111160916289593</v>
      </c>
      <c r="Q23" s="16">
        <v>29.187149321266972</v>
      </c>
      <c r="R23" s="16">
        <v>1297.785746606335</v>
      </c>
      <c r="S23" s="16">
        <v>2189.0361990950228</v>
      </c>
      <c r="T23" s="16">
        <v>14.600089649321266</v>
      </c>
      <c r="U23" s="16">
        <v>43.60560108597284</v>
      </c>
      <c r="V23" s="16">
        <v>2336.0143438914024</v>
      </c>
      <c r="W23" s="16">
        <v>3270.420081447963</v>
      </c>
      <c r="X23" s="16">
        <v>5.555555555555555</v>
      </c>
      <c r="Y23" s="16">
        <v>16.59259259259259</v>
      </c>
      <c r="Z23" s="16">
        <f>888.888888888889*1.2</f>
        <v>1066.6666666666667</v>
      </c>
      <c r="AA23" s="16">
        <f>1341.66666666667*1.2</f>
        <v>1610.0000000000039</v>
      </c>
      <c r="AB23" s="16">
        <v>17.033437924208144</v>
      </c>
      <c r="AC23" s="16">
        <v>50.873201266968316</v>
      </c>
      <c r="AD23" s="16">
        <v>2244.6666666666665</v>
      </c>
      <c r="AE23" s="16">
        <v>3815.490095022624</v>
      </c>
      <c r="AF23" s="16">
        <v>7.222222222222223</v>
      </c>
      <c r="AG23" s="16">
        <v>21.57037037037037</v>
      </c>
      <c r="AH23" s="16">
        <v>1155.5555555555557</v>
      </c>
      <c r="AI23" s="16">
        <v>1617.7777777777778</v>
      </c>
      <c r="AJ23" s="16">
        <v>7.817986425339368</v>
      </c>
      <c r="AK23" s="16">
        <v>23.349719457013578</v>
      </c>
      <c r="AL23" s="16">
        <v>1250.8778280542988</v>
      </c>
      <c r="AM23" s="16">
        <v>1753</v>
      </c>
      <c r="AN23" s="16">
        <v>5.863489819004534</v>
      </c>
      <c r="AO23" s="16">
        <v>17.512289592760165</v>
      </c>
      <c r="AP23" s="16">
        <v>1125.7900452488675</v>
      </c>
      <c r="AQ23" s="16">
        <v>2136</v>
      </c>
      <c r="AR23" s="16">
        <v>5.555555555555555</v>
      </c>
      <c r="AS23" s="16">
        <v>16.59259259259259</v>
      </c>
      <c r="AT23" s="16">
        <v>1066.6666666666667</v>
      </c>
      <c r="AU23" s="16">
        <v>1680</v>
      </c>
      <c r="AV23" s="16">
        <v>4</v>
      </c>
      <c r="AW23" s="16">
        <v>16.59259259259259</v>
      </c>
      <c r="AX23" s="16">
        <v>800</v>
      </c>
      <c r="AY23" s="16">
        <v>1368.888888888889</v>
      </c>
      <c r="AZ23" s="16">
        <v>5</v>
      </c>
      <c r="BA23" s="16">
        <v>15</v>
      </c>
      <c r="BB23" s="16">
        <v>450</v>
      </c>
      <c r="BC23" s="16">
        <v>1365</v>
      </c>
      <c r="BD23" s="16">
        <v>0</v>
      </c>
      <c r="BE23" s="16">
        <v>15</v>
      </c>
      <c r="BF23" s="16">
        <v>0</v>
      </c>
      <c r="BG23" s="16">
        <v>576</v>
      </c>
      <c r="BH23" s="16">
        <v>5</v>
      </c>
      <c r="BI23" s="16">
        <v>15</v>
      </c>
      <c r="BJ23" s="16">
        <v>450</v>
      </c>
      <c r="BK23" s="16">
        <v>960</v>
      </c>
      <c r="BL23" s="16">
        <v>6.666666666666667</v>
      </c>
      <c r="BM23" s="16">
        <v>19.91111111111111</v>
      </c>
      <c r="BN23" s="16">
        <v>1066.6666666666667</v>
      </c>
      <c r="BO23" s="16">
        <v>1493.3333333333333</v>
      </c>
      <c r="BP23" s="16">
        <v>6.666666666666667</v>
      </c>
      <c r="BQ23" s="16">
        <v>19.91111111111111</v>
      </c>
      <c r="BR23" s="16">
        <v>1066.6666666666667</v>
      </c>
      <c r="BS23" s="16">
        <v>1493.3333333333333</v>
      </c>
      <c r="BT23" s="16">
        <v>6.666666666666667</v>
      </c>
      <c r="BU23" s="16">
        <v>19.91111111111111</v>
      </c>
      <c r="BV23" s="16">
        <v>1066.6666666666667</v>
      </c>
      <c r="BW23" s="16">
        <v>1493.3333333333333</v>
      </c>
      <c r="BX23" s="16">
        <v>6.666666666666667</v>
      </c>
      <c r="BY23" s="16">
        <v>19.91111111111111</v>
      </c>
      <c r="BZ23" s="16">
        <v>1066.6666666666667</v>
      </c>
      <c r="CA23" s="16">
        <v>1493.3333333333333</v>
      </c>
      <c r="CB23" s="16">
        <v>5</v>
      </c>
      <c r="CC23" s="16">
        <v>15</v>
      </c>
      <c r="CD23" s="16">
        <v>711.1111111111112</v>
      </c>
      <c r="CE23" s="16">
        <v>1365</v>
      </c>
      <c r="CF23" s="16">
        <v>5</v>
      </c>
      <c r="CG23" s="16">
        <v>15</v>
      </c>
      <c r="CH23" s="16">
        <v>711.1111111111112</v>
      </c>
      <c r="CI23" s="16">
        <v>1365</v>
      </c>
      <c r="CJ23" s="16">
        <v>4</v>
      </c>
      <c r="CK23" s="16">
        <v>15</v>
      </c>
      <c r="CL23" s="16">
        <v>360</v>
      </c>
      <c r="CM23" s="16">
        <v>960</v>
      </c>
      <c r="CN23" s="16">
        <v>0</v>
      </c>
      <c r="CO23" s="16">
        <v>15</v>
      </c>
      <c r="CP23" s="16">
        <v>0</v>
      </c>
      <c r="CQ23" s="16">
        <v>576</v>
      </c>
      <c r="CR23" s="16">
        <v>5</v>
      </c>
      <c r="CS23" s="16">
        <v>15</v>
      </c>
      <c r="CT23" s="16">
        <v>450</v>
      </c>
      <c r="CU23" s="16">
        <v>960</v>
      </c>
      <c r="CV23" s="16">
        <v>5.555555555555555</v>
      </c>
      <c r="CW23" s="16">
        <v>16.59259259259259</v>
      </c>
      <c r="CX23" s="16">
        <v>888.8888888888889</v>
      </c>
      <c r="CY23" s="16">
        <v>1244.4444444444443</v>
      </c>
      <c r="CZ23" s="16">
        <v>5.555555555555555</v>
      </c>
      <c r="DA23" s="16">
        <v>16.59259259259259</v>
      </c>
      <c r="DB23" s="16">
        <v>888.8888888888889</v>
      </c>
      <c r="DC23" s="16">
        <v>1244.4444444444443</v>
      </c>
      <c r="DD23" s="16">
        <v>5.555555555555555</v>
      </c>
      <c r="DE23" s="16">
        <v>16.59259259259259</v>
      </c>
      <c r="DF23" s="16">
        <v>888.8888888888889</v>
      </c>
      <c r="DG23" s="16">
        <v>1244.4444444444443</v>
      </c>
      <c r="DH23" s="16">
        <v>5</v>
      </c>
      <c r="DI23" s="16">
        <v>15</v>
      </c>
      <c r="DJ23" s="16">
        <v>450</v>
      </c>
      <c r="DK23" s="16">
        <v>966</v>
      </c>
      <c r="DL23" s="16">
        <v>4</v>
      </c>
      <c r="DM23" s="16">
        <v>15</v>
      </c>
      <c r="DN23" s="16">
        <v>360</v>
      </c>
      <c r="DO23" s="16">
        <v>960</v>
      </c>
    </row>
    <row r="24" spans="2:119" ht="12.75">
      <c r="B24" s="15" t="s">
        <v>39</v>
      </c>
      <c r="C24" s="15" t="s">
        <v>57</v>
      </c>
      <c r="D24" s="16">
        <v>4</v>
      </c>
      <c r="E24" s="16">
        <v>16.59259259259259</v>
      </c>
      <c r="F24" s="16">
        <v>360</v>
      </c>
      <c r="G24" s="16">
        <v>1368.888888888889</v>
      </c>
      <c r="H24" s="16">
        <v>0</v>
      </c>
      <c r="I24" s="16">
        <v>15</v>
      </c>
      <c r="J24" s="16">
        <v>0</v>
      </c>
      <c r="K24" s="16">
        <v>576</v>
      </c>
      <c r="L24" s="16">
        <v>20.522214366515836</v>
      </c>
      <c r="M24" s="16">
        <v>61.29301357466063</v>
      </c>
      <c r="N24" s="16">
        <v>2150</v>
      </c>
      <c r="O24" s="16">
        <v>4596.976018099547</v>
      </c>
      <c r="P24" s="16">
        <v>9.77248303167421</v>
      </c>
      <c r="Q24" s="16">
        <v>29.187149321266972</v>
      </c>
      <c r="R24" s="16">
        <v>1563.5972850678734</v>
      </c>
      <c r="S24" s="16">
        <v>2189.0361990950228</v>
      </c>
      <c r="T24" s="16">
        <v>17.590469457013576</v>
      </c>
      <c r="U24" s="16">
        <v>52.536868778280535</v>
      </c>
      <c r="V24" s="16">
        <v>2740</v>
      </c>
      <c r="W24" s="16">
        <v>3940.2651583710403</v>
      </c>
      <c r="X24" s="16">
        <v>5.555555555555555</v>
      </c>
      <c r="Y24" s="16">
        <v>16.59259259259259</v>
      </c>
      <c r="Z24" s="16">
        <f>888.888888888889*1.2</f>
        <v>1066.6666666666667</v>
      </c>
      <c r="AA24" s="16">
        <f>1341.66666666667*1.2</f>
        <v>1610.0000000000039</v>
      </c>
      <c r="AB24" s="16">
        <v>20.522214366515836</v>
      </c>
      <c r="AC24" s="16">
        <v>61.29301357466063</v>
      </c>
      <c r="AD24" s="16">
        <v>2842</v>
      </c>
      <c r="AE24" s="16">
        <v>4596.976018099547</v>
      </c>
      <c r="AF24" s="16">
        <v>7.222222222222223</v>
      </c>
      <c r="AG24" s="16">
        <v>21.57037037037037</v>
      </c>
      <c r="AH24" s="16">
        <v>1155.5555555555557</v>
      </c>
      <c r="AI24" s="16">
        <v>1617.7777777777778</v>
      </c>
      <c r="AJ24" s="16">
        <v>6.488928733031675</v>
      </c>
      <c r="AK24" s="16">
        <v>23.349719457013578</v>
      </c>
      <c r="AL24" s="16">
        <v>1038.228597285068</v>
      </c>
      <c r="AM24" s="16">
        <v>1926.1</v>
      </c>
      <c r="AN24" s="16">
        <v>4.866696549773766</v>
      </c>
      <c r="AO24" s="16">
        <v>14.535200361990933</v>
      </c>
      <c r="AP24" s="16">
        <v>778.6714479638</v>
      </c>
      <c r="AQ24" s="16">
        <v>1438.8</v>
      </c>
      <c r="AR24" s="16">
        <v>5.555555555555555</v>
      </c>
      <c r="AS24" s="16">
        <v>16.59259259259259</v>
      </c>
      <c r="AT24" s="16">
        <v>888.8888888888889</v>
      </c>
      <c r="AU24" s="16">
        <v>1368.888888888889</v>
      </c>
      <c r="AV24" s="16">
        <v>4</v>
      </c>
      <c r="AW24" s="16">
        <v>16.59259259259259</v>
      </c>
      <c r="AX24" s="16">
        <v>800</v>
      </c>
      <c r="AY24" s="16">
        <v>1368.888888888889</v>
      </c>
      <c r="AZ24" s="16">
        <v>5</v>
      </c>
      <c r="BA24" s="16">
        <v>15</v>
      </c>
      <c r="BB24" s="16">
        <v>450</v>
      </c>
      <c r="BC24" s="16">
        <v>1365</v>
      </c>
      <c r="BD24" s="16">
        <v>0</v>
      </c>
      <c r="BE24" s="16">
        <v>15</v>
      </c>
      <c r="BF24" s="16">
        <v>0</v>
      </c>
      <c r="BG24" s="16">
        <v>576</v>
      </c>
      <c r="BH24" s="16">
        <v>5</v>
      </c>
      <c r="BI24" s="16">
        <v>15</v>
      </c>
      <c r="BJ24" s="16">
        <v>450</v>
      </c>
      <c r="BK24" s="16">
        <v>960</v>
      </c>
      <c r="BL24" s="16">
        <v>6.666666666666667</v>
      </c>
      <c r="BM24" s="16">
        <v>19.91111111111111</v>
      </c>
      <c r="BN24" s="16">
        <v>1066.6666666666667</v>
      </c>
      <c r="BO24" s="16">
        <v>1493.3333333333333</v>
      </c>
      <c r="BP24" s="16">
        <v>6.666666666666667</v>
      </c>
      <c r="BQ24" s="16">
        <v>19.91111111111111</v>
      </c>
      <c r="BR24" s="16">
        <v>1066.6666666666667</v>
      </c>
      <c r="BS24" s="16">
        <v>1493.3333333333333</v>
      </c>
      <c r="BT24" s="16">
        <v>6.666666666666667</v>
      </c>
      <c r="BU24" s="16">
        <v>19.91111111111111</v>
      </c>
      <c r="BV24" s="16">
        <v>1066.6666666666667</v>
      </c>
      <c r="BW24" s="16">
        <v>1493.3333333333333</v>
      </c>
      <c r="BX24" s="16">
        <v>6.666666666666667</v>
      </c>
      <c r="BY24" s="16">
        <v>19.91111111111111</v>
      </c>
      <c r="BZ24" s="16">
        <v>1066.6666666666667</v>
      </c>
      <c r="CA24" s="16">
        <v>1493.3333333333333</v>
      </c>
      <c r="CB24" s="16">
        <v>5</v>
      </c>
      <c r="CC24" s="16">
        <v>15</v>
      </c>
      <c r="CD24" s="16">
        <v>711.1111111111112</v>
      </c>
      <c r="CE24" s="16">
        <v>1365</v>
      </c>
      <c r="CF24" s="16">
        <v>5</v>
      </c>
      <c r="CG24" s="16">
        <v>15</v>
      </c>
      <c r="CH24" s="16">
        <v>711.1111111111112</v>
      </c>
      <c r="CI24" s="16">
        <v>1365</v>
      </c>
      <c r="CJ24" s="16">
        <v>4</v>
      </c>
      <c r="CK24" s="16">
        <v>15</v>
      </c>
      <c r="CL24" s="16">
        <v>360</v>
      </c>
      <c r="CM24" s="16">
        <v>960</v>
      </c>
      <c r="CN24" s="16">
        <v>0</v>
      </c>
      <c r="CO24" s="16">
        <v>15</v>
      </c>
      <c r="CP24" s="16">
        <v>0</v>
      </c>
      <c r="CQ24" s="16">
        <v>576</v>
      </c>
      <c r="CR24" s="16">
        <v>5</v>
      </c>
      <c r="CS24" s="16">
        <v>15</v>
      </c>
      <c r="CT24" s="16">
        <v>450</v>
      </c>
      <c r="CU24" s="16">
        <v>960</v>
      </c>
      <c r="CV24" s="16">
        <v>5.555555555555555</v>
      </c>
      <c r="CW24" s="16">
        <v>16.59259259259259</v>
      </c>
      <c r="CX24" s="16">
        <v>888.8888888888889</v>
      </c>
      <c r="CY24" s="16">
        <v>1244.4444444444443</v>
      </c>
      <c r="CZ24" s="16">
        <v>5.555555555555555</v>
      </c>
      <c r="DA24" s="16">
        <v>16.59259259259259</v>
      </c>
      <c r="DB24" s="16">
        <v>888.8888888888889</v>
      </c>
      <c r="DC24" s="16">
        <v>1244.4444444444443</v>
      </c>
      <c r="DD24" s="16">
        <v>5.555555555555555</v>
      </c>
      <c r="DE24" s="16">
        <v>16.59259259259259</v>
      </c>
      <c r="DF24" s="16">
        <v>888.8888888888889</v>
      </c>
      <c r="DG24" s="16">
        <v>1244.4444444444443</v>
      </c>
      <c r="DH24" s="16">
        <v>5</v>
      </c>
      <c r="DI24" s="16">
        <v>15</v>
      </c>
      <c r="DJ24" s="16">
        <v>450</v>
      </c>
      <c r="DK24" s="16">
        <v>966</v>
      </c>
      <c r="DL24" s="16">
        <v>4</v>
      </c>
      <c r="DM24" s="16">
        <v>15</v>
      </c>
      <c r="DN24" s="16">
        <v>360</v>
      </c>
      <c r="DO24" s="16">
        <v>960</v>
      </c>
    </row>
    <row r="25" spans="2:119" ht="12.75">
      <c r="B25" s="15" t="s">
        <v>39</v>
      </c>
      <c r="C25" s="15" t="s">
        <v>58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8.111160916289593</v>
      </c>
      <c r="Q25" s="16">
        <v>29.187149321266972</v>
      </c>
      <c r="R25" s="16">
        <v>1297.785746606335</v>
      </c>
      <c r="S25" s="16">
        <v>2189.0361990950228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7.817986425339368</v>
      </c>
      <c r="AK25" s="16">
        <v>23.349719457013578</v>
      </c>
      <c r="AL25" s="16">
        <v>1250.8778280542988</v>
      </c>
      <c r="AM25" s="16">
        <v>1751.2289592760183</v>
      </c>
      <c r="AN25" s="16">
        <v>5.863489819004534</v>
      </c>
      <c r="AO25" s="16">
        <v>17.512289592760165</v>
      </c>
      <c r="AP25" s="16">
        <v>938.1583710407234</v>
      </c>
      <c r="AQ25" s="16">
        <v>1313.4217194570133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</row>
    <row r="26" spans="2:119" ht="12.75">
      <c r="B26" s="15" t="s">
        <v>39</v>
      </c>
      <c r="C26" s="15" t="s">
        <v>59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8</v>
      </c>
      <c r="Q26" s="16">
        <v>29.187149321266972</v>
      </c>
      <c r="R26" s="16">
        <v>1380</v>
      </c>
      <c r="S26" s="16">
        <v>2189.0361990950228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6.488928733031675</v>
      </c>
      <c r="AK26" s="16">
        <v>23.349719457013578</v>
      </c>
      <c r="AL26" s="16">
        <v>1038.228597285068</v>
      </c>
      <c r="AM26" s="16">
        <v>1926.1</v>
      </c>
      <c r="AN26" s="16">
        <v>4.866696549773766</v>
      </c>
      <c r="AO26" s="16">
        <v>14.535200361990933</v>
      </c>
      <c r="AP26" s="16">
        <v>778.6714479638</v>
      </c>
      <c r="AQ26" s="16">
        <v>1308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</row>
    <row r="27" spans="2:119" ht="12.75">
      <c r="B27" s="15" t="s">
        <v>39</v>
      </c>
      <c r="C27" s="15" t="s">
        <v>60</v>
      </c>
      <c r="D27" s="16">
        <v>4</v>
      </c>
      <c r="E27" s="16">
        <v>12</v>
      </c>
      <c r="F27" s="16">
        <v>360</v>
      </c>
      <c r="G27" s="16">
        <v>1161.3</v>
      </c>
      <c r="H27" s="16">
        <v>0</v>
      </c>
      <c r="I27" s="16">
        <v>0</v>
      </c>
      <c r="J27" s="16">
        <v>0</v>
      </c>
      <c r="K27" s="16">
        <v>0</v>
      </c>
      <c r="L27" s="16">
        <v>11.474019230769226</v>
      </c>
      <c r="M27" s="16">
        <v>34.26907076923075</v>
      </c>
      <c r="N27" s="16">
        <v>1835.8430769230763</v>
      </c>
      <c r="O27" s="16">
        <v>2570.1803076923065</v>
      </c>
      <c r="P27" s="16">
        <v>8.19572802197802</v>
      </c>
      <c r="Q27" s="16">
        <v>35.996923076923075</v>
      </c>
      <c r="R27" s="16">
        <v>1311.3164835164832</v>
      </c>
      <c r="S27" s="16">
        <v>2699.7692307692305</v>
      </c>
      <c r="T27" s="16">
        <v>9.834873626373625</v>
      </c>
      <c r="U27" s="16">
        <v>29.373489230769223</v>
      </c>
      <c r="V27" s="16">
        <v>1573.5797802197799</v>
      </c>
      <c r="W27" s="16">
        <v>2203.0116923076916</v>
      </c>
      <c r="X27" s="16">
        <v>7.40625</v>
      </c>
      <c r="Y27" s="16">
        <v>22.12</v>
      </c>
      <c r="Z27" s="16">
        <v>1422</v>
      </c>
      <c r="AA27" s="16">
        <v>2304</v>
      </c>
      <c r="AB27" s="16">
        <v>11.474019230769226</v>
      </c>
      <c r="AC27" s="16">
        <v>34.26907076923075</v>
      </c>
      <c r="AD27" s="16">
        <v>1835.8430769230763</v>
      </c>
      <c r="AE27" s="16">
        <v>2827.1983384615373</v>
      </c>
      <c r="AF27" s="16">
        <v>8</v>
      </c>
      <c r="AG27" s="16">
        <v>28.755999999999997</v>
      </c>
      <c r="AH27" s="16">
        <v>1422</v>
      </c>
      <c r="AI27" s="16">
        <v>2797.714285714284</v>
      </c>
      <c r="AJ27" s="16">
        <v>9.642032967032966</v>
      </c>
      <c r="AK27" s="16">
        <v>28.797538461538455</v>
      </c>
      <c r="AL27" s="16">
        <v>1542.7252747252746</v>
      </c>
      <c r="AM27" s="16">
        <v>2159.815384615384</v>
      </c>
      <c r="AN27" s="16">
        <v>7.2315247252747</v>
      </c>
      <c r="AO27" s="16">
        <v>21.59815384615385</v>
      </c>
      <c r="AP27" s="16">
        <v>1157.043956043955</v>
      </c>
      <c r="AQ27" s="16">
        <v>1619.86153846154</v>
      </c>
      <c r="AR27" s="16">
        <v>7.40625</v>
      </c>
      <c r="AS27" s="16">
        <v>22.12</v>
      </c>
      <c r="AT27" s="16">
        <v>1185</v>
      </c>
      <c r="AU27" s="16">
        <v>1659</v>
      </c>
      <c r="AV27" s="16">
        <v>5</v>
      </c>
      <c r="AW27" s="16">
        <v>12</v>
      </c>
      <c r="AX27" s="16">
        <v>770.25</v>
      </c>
      <c r="AY27" s="16">
        <v>1161.3</v>
      </c>
      <c r="AZ27" s="16">
        <v>5</v>
      </c>
      <c r="BA27" s="16">
        <v>17.695999999999998</v>
      </c>
      <c r="BB27" s="16">
        <v>450</v>
      </c>
      <c r="BC27" s="16">
        <v>929.04</v>
      </c>
      <c r="BD27" s="16">
        <v>0</v>
      </c>
      <c r="BE27" s="16">
        <v>0</v>
      </c>
      <c r="BF27" s="16">
        <v>0</v>
      </c>
      <c r="BG27" s="16">
        <v>0</v>
      </c>
      <c r="BH27" s="16">
        <v>5</v>
      </c>
      <c r="BI27" s="16">
        <v>15</v>
      </c>
      <c r="BJ27" s="16">
        <v>592.5</v>
      </c>
      <c r="BK27" s="16">
        <v>966</v>
      </c>
      <c r="BL27" s="16">
        <v>8</v>
      </c>
      <c r="BM27" s="16">
        <v>21.235200000000003</v>
      </c>
      <c r="BN27" s="16">
        <v>1137.6</v>
      </c>
      <c r="BO27" s="16">
        <v>1592.64</v>
      </c>
      <c r="BP27" s="16">
        <v>8</v>
      </c>
      <c r="BQ27" s="16">
        <v>21.235200000000003</v>
      </c>
      <c r="BR27" s="16">
        <v>1137.6</v>
      </c>
      <c r="BS27" s="16">
        <v>1592.64</v>
      </c>
      <c r="BT27" s="16">
        <v>8</v>
      </c>
      <c r="BU27" s="16">
        <v>21.235200000000003</v>
      </c>
      <c r="BV27" s="16">
        <v>1137.6</v>
      </c>
      <c r="BW27" s="16">
        <v>1592.64</v>
      </c>
      <c r="BX27" s="16">
        <v>8</v>
      </c>
      <c r="BY27" s="16">
        <v>21.235200000000003</v>
      </c>
      <c r="BZ27" s="16">
        <v>1137.6</v>
      </c>
      <c r="CA27" s="16">
        <v>1592.64</v>
      </c>
      <c r="CB27" s="16">
        <v>5.925</v>
      </c>
      <c r="CC27" s="16">
        <v>17.695999999999998</v>
      </c>
      <c r="CD27" s="16">
        <v>948</v>
      </c>
      <c r="CE27" s="16">
        <v>1327.2</v>
      </c>
      <c r="CF27" s="16">
        <v>5</v>
      </c>
      <c r="CG27" s="16">
        <v>17.695999999999998</v>
      </c>
      <c r="CH27" s="16">
        <v>663.6</v>
      </c>
      <c r="CI27" s="16">
        <v>929.04</v>
      </c>
      <c r="CJ27" s="16">
        <v>4</v>
      </c>
      <c r="CK27" s="16">
        <v>15</v>
      </c>
      <c r="CL27" s="16">
        <v>360</v>
      </c>
      <c r="CM27" s="16">
        <v>864</v>
      </c>
      <c r="CN27" s="16">
        <v>0</v>
      </c>
      <c r="CO27" s="16">
        <v>0</v>
      </c>
      <c r="CP27" s="16">
        <v>0</v>
      </c>
      <c r="CQ27" s="16">
        <v>0</v>
      </c>
      <c r="CR27" s="16">
        <v>5</v>
      </c>
      <c r="CS27" s="16">
        <v>15</v>
      </c>
      <c r="CT27" s="16">
        <v>592.5</v>
      </c>
      <c r="CU27" s="16">
        <v>960</v>
      </c>
      <c r="CV27" s="16">
        <v>6</v>
      </c>
      <c r="CW27" s="16">
        <v>17.696</v>
      </c>
      <c r="CX27" s="16">
        <v>948</v>
      </c>
      <c r="CY27" s="16">
        <v>1327.2</v>
      </c>
      <c r="CZ27" s="16">
        <v>6</v>
      </c>
      <c r="DA27" s="16">
        <v>17.696</v>
      </c>
      <c r="DB27" s="16">
        <v>948</v>
      </c>
      <c r="DC27" s="16">
        <v>1327.2</v>
      </c>
      <c r="DD27" s="16">
        <v>6</v>
      </c>
      <c r="DE27" s="16">
        <v>17.696</v>
      </c>
      <c r="DF27" s="16">
        <v>948</v>
      </c>
      <c r="DG27" s="16">
        <v>1327.2</v>
      </c>
      <c r="DH27" s="16">
        <v>5</v>
      </c>
      <c r="DI27" s="16">
        <v>15</v>
      </c>
      <c r="DJ27" s="16">
        <v>592.5</v>
      </c>
      <c r="DK27" s="16">
        <v>960</v>
      </c>
      <c r="DL27" s="16">
        <v>4</v>
      </c>
      <c r="DM27" s="16">
        <v>15</v>
      </c>
      <c r="DN27" s="16">
        <v>360</v>
      </c>
      <c r="DO27" s="16">
        <v>864</v>
      </c>
    </row>
    <row r="28" spans="2:119" ht="12.75">
      <c r="B28" s="15" t="s">
        <v>39</v>
      </c>
      <c r="C28" s="15" t="s">
        <v>61</v>
      </c>
      <c r="D28" s="16">
        <v>4</v>
      </c>
      <c r="E28" s="16">
        <v>12</v>
      </c>
      <c r="F28" s="16">
        <v>360</v>
      </c>
      <c r="G28" s="16">
        <v>1161.3</v>
      </c>
      <c r="H28" s="16">
        <v>0</v>
      </c>
      <c r="I28" s="16">
        <v>0</v>
      </c>
      <c r="J28" s="16">
        <v>0</v>
      </c>
      <c r="K28" s="16">
        <v>0</v>
      </c>
      <c r="L28" s="16">
        <v>14</v>
      </c>
      <c r="M28" s="16">
        <v>50.3956923076923</v>
      </c>
      <c r="N28" s="16">
        <v>2200</v>
      </c>
      <c r="O28" s="16">
        <v>3779.6769230769223</v>
      </c>
      <c r="P28" s="16">
        <v>12</v>
      </c>
      <c r="Q28" s="16">
        <v>35.996923076923075</v>
      </c>
      <c r="R28" s="16">
        <v>1311.3164835164832</v>
      </c>
      <c r="S28" s="16">
        <v>2699.7692307692305</v>
      </c>
      <c r="T28" s="16">
        <v>14.463049450549448</v>
      </c>
      <c r="U28" s="16">
        <v>43.196307692307684</v>
      </c>
      <c r="V28" s="16">
        <v>2314.0879120879117</v>
      </c>
      <c r="W28" s="16">
        <v>3239.7230769230764</v>
      </c>
      <c r="X28" s="16">
        <v>7.40625</v>
      </c>
      <c r="Y28" s="16">
        <v>22.12</v>
      </c>
      <c r="Z28" s="16">
        <v>1422</v>
      </c>
      <c r="AA28" s="16">
        <v>2304</v>
      </c>
      <c r="AB28" s="16">
        <v>16.873557692307692</v>
      </c>
      <c r="AC28" s="16">
        <v>50.3956923076923</v>
      </c>
      <c r="AD28" s="16">
        <v>2699.7692307692305</v>
      </c>
      <c r="AE28" s="16">
        <v>3779.6769230769223</v>
      </c>
      <c r="AF28" s="16">
        <v>8</v>
      </c>
      <c r="AG28" s="16">
        <v>28.755999999999997</v>
      </c>
      <c r="AH28" s="16">
        <v>1422</v>
      </c>
      <c r="AI28" s="16">
        <v>2797.714285714284</v>
      </c>
      <c r="AJ28" s="16">
        <v>6.556582417582416</v>
      </c>
      <c r="AK28" s="16">
        <v>28.797538461538455</v>
      </c>
      <c r="AL28" s="16">
        <v>1049.0531868131866</v>
      </c>
      <c r="AM28" s="16">
        <v>2159.815384615384</v>
      </c>
      <c r="AN28" s="16">
        <v>4.91743681318681</v>
      </c>
      <c r="AO28" s="16">
        <v>14.6867446153846</v>
      </c>
      <c r="AP28" s="16">
        <v>786.78989010989</v>
      </c>
      <c r="AQ28" s="16">
        <v>1510</v>
      </c>
      <c r="AR28" s="16">
        <v>7.40625</v>
      </c>
      <c r="AS28" s="16">
        <v>22.12</v>
      </c>
      <c r="AT28" s="16">
        <v>1185</v>
      </c>
      <c r="AU28" s="16">
        <v>1659</v>
      </c>
      <c r="AV28" s="16">
        <v>5</v>
      </c>
      <c r="AW28" s="16">
        <v>12</v>
      </c>
      <c r="AX28" s="16">
        <v>770.25</v>
      </c>
      <c r="AY28" s="16">
        <v>1161.3</v>
      </c>
      <c r="AZ28" s="16">
        <v>5</v>
      </c>
      <c r="BA28" s="16">
        <v>17.695999999999998</v>
      </c>
      <c r="BB28" s="16">
        <v>450</v>
      </c>
      <c r="BC28" s="16">
        <v>929.04</v>
      </c>
      <c r="BD28" s="16">
        <v>0</v>
      </c>
      <c r="BE28" s="16">
        <v>0</v>
      </c>
      <c r="BF28" s="16">
        <v>0</v>
      </c>
      <c r="BG28" s="16">
        <v>0</v>
      </c>
      <c r="BH28" s="16">
        <v>5</v>
      </c>
      <c r="BI28" s="16">
        <v>15</v>
      </c>
      <c r="BJ28" s="16">
        <v>592.5</v>
      </c>
      <c r="BK28" s="16">
        <v>966</v>
      </c>
      <c r="BL28" s="16">
        <v>8</v>
      </c>
      <c r="BM28" s="16">
        <v>21.235200000000003</v>
      </c>
      <c r="BN28" s="16">
        <v>1137.6</v>
      </c>
      <c r="BO28" s="16">
        <v>1592.64</v>
      </c>
      <c r="BP28" s="16">
        <v>8</v>
      </c>
      <c r="BQ28" s="16">
        <v>21.235200000000003</v>
      </c>
      <c r="BR28" s="16">
        <v>1137.6</v>
      </c>
      <c r="BS28" s="16">
        <v>1592.64</v>
      </c>
      <c r="BT28" s="16">
        <v>8</v>
      </c>
      <c r="BU28" s="16">
        <v>21.235200000000003</v>
      </c>
      <c r="BV28" s="16">
        <v>1137.6</v>
      </c>
      <c r="BW28" s="16">
        <v>1592.64</v>
      </c>
      <c r="BX28" s="16">
        <v>8</v>
      </c>
      <c r="BY28" s="16">
        <v>21.235200000000003</v>
      </c>
      <c r="BZ28" s="16">
        <v>1137.6</v>
      </c>
      <c r="CA28" s="16">
        <v>1592.64</v>
      </c>
      <c r="CB28" s="16">
        <v>5.925</v>
      </c>
      <c r="CC28" s="16">
        <v>17.695999999999998</v>
      </c>
      <c r="CD28" s="16">
        <v>948</v>
      </c>
      <c r="CE28" s="16">
        <v>1327.2</v>
      </c>
      <c r="CF28" s="16">
        <v>5</v>
      </c>
      <c r="CG28" s="16">
        <v>17.695999999999998</v>
      </c>
      <c r="CH28" s="16">
        <v>663.6</v>
      </c>
      <c r="CI28" s="16">
        <v>929.04</v>
      </c>
      <c r="CJ28" s="16">
        <v>4</v>
      </c>
      <c r="CK28" s="16">
        <v>15</v>
      </c>
      <c r="CL28" s="16">
        <v>360</v>
      </c>
      <c r="CM28" s="16">
        <v>864</v>
      </c>
      <c r="CN28" s="16">
        <v>0</v>
      </c>
      <c r="CO28" s="16">
        <v>0</v>
      </c>
      <c r="CP28" s="16">
        <v>0</v>
      </c>
      <c r="CQ28" s="16">
        <v>0</v>
      </c>
      <c r="CR28" s="16">
        <v>5</v>
      </c>
      <c r="CS28" s="16">
        <v>15</v>
      </c>
      <c r="CT28" s="16">
        <v>592.5</v>
      </c>
      <c r="CU28" s="16">
        <v>960</v>
      </c>
      <c r="CV28" s="16">
        <v>6</v>
      </c>
      <c r="CW28" s="16">
        <v>17.696</v>
      </c>
      <c r="CX28" s="16">
        <v>948</v>
      </c>
      <c r="CY28" s="16">
        <v>1327.2</v>
      </c>
      <c r="CZ28" s="16">
        <v>6</v>
      </c>
      <c r="DA28" s="16">
        <v>17.696</v>
      </c>
      <c r="DB28" s="16">
        <v>948</v>
      </c>
      <c r="DC28" s="16">
        <v>1327.2</v>
      </c>
      <c r="DD28" s="16">
        <v>6</v>
      </c>
      <c r="DE28" s="16">
        <v>17.696</v>
      </c>
      <c r="DF28" s="16">
        <v>948</v>
      </c>
      <c r="DG28" s="16">
        <v>1327.2</v>
      </c>
      <c r="DH28" s="16">
        <v>5</v>
      </c>
      <c r="DI28" s="16">
        <v>15</v>
      </c>
      <c r="DJ28" s="16">
        <v>592.5</v>
      </c>
      <c r="DK28" s="16">
        <v>960</v>
      </c>
      <c r="DL28" s="16">
        <v>4</v>
      </c>
      <c r="DM28" s="16">
        <v>15</v>
      </c>
      <c r="DN28" s="16">
        <v>360</v>
      </c>
      <c r="DO28" s="16">
        <v>864</v>
      </c>
    </row>
    <row r="29" spans="2:119" ht="12.75">
      <c r="B29" s="15" t="s">
        <v>39</v>
      </c>
      <c r="C29" s="15" t="s">
        <v>62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5</v>
      </c>
      <c r="N29" s="16">
        <v>0</v>
      </c>
      <c r="O29" s="16">
        <v>450</v>
      </c>
      <c r="P29" s="16">
        <v>0</v>
      </c>
      <c r="Q29" s="16">
        <v>15</v>
      </c>
      <c r="R29" s="16">
        <v>0</v>
      </c>
      <c r="S29" s="16">
        <v>1350</v>
      </c>
      <c r="T29" s="16">
        <v>0</v>
      </c>
      <c r="U29" s="16">
        <v>10</v>
      </c>
      <c r="V29" s="16">
        <v>0</v>
      </c>
      <c r="W29" s="16">
        <v>900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5</v>
      </c>
      <c r="AK29" s="16">
        <v>15</v>
      </c>
      <c r="AL29" s="16">
        <v>450</v>
      </c>
      <c r="AM29" s="16">
        <v>1350</v>
      </c>
      <c r="AN29" s="16">
        <v>5</v>
      </c>
      <c r="AO29" s="16">
        <v>10</v>
      </c>
      <c r="AP29" s="16">
        <v>540</v>
      </c>
      <c r="AQ29" s="16">
        <v>1137.6</v>
      </c>
      <c r="AR29" s="16">
        <v>0</v>
      </c>
      <c r="AS29" s="16">
        <v>10</v>
      </c>
      <c r="AT29" s="16">
        <v>0</v>
      </c>
      <c r="AU29" s="16">
        <v>901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</row>
    <row r="30" spans="2:119" ht="12.75">
      <c r="B30" s="15" t="s">
        <v>39</v>
      </c>
      <c r="C30" s="15" t="s">
        <v>63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5</v>
      </c>
      <c r="N30" s="16">
        <v>0</v>
      </c>
      <c r="O30" s="16">
        <v>450</v>
      </c>
      <c r="P30" s="16">
        <v>0</v>
      </c>
      <c r="Q30" s="16">
        <v>15</v>
      </c>
      <c r="R30" s="16">
        <v>0</v>
      </c>
      <c r="S30" s="16">
        <v>1350</v>
      </c>
      <c r="T30" s="16">
        <v>0</v>
      </c>
      <c r="U30" s="16">
        <v>10</v>
      </c>
      <c r="V30" s="16">
        <v>0</v>
      </c>
      <c r="W30" s="16">
        <v>900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5</v>
      </c>
      <c r="AK30" s="16">
        <v>15</v>
      </c>
      <c r="AL30" s="16">
        <v>450</v>
      </c>
      <c r="AM30" s="16">
        <v>1350</v>
      </c>
      <c r="AN30" s="16">
        <v>5</v>
      </c>
      <c r="AO30" s="16">
        <v>10</v>
      </c>
      <c r="AP30" s="16">
        <v>540</v>
      </c>
      <c r="AQ30" s="16">
        <v>1137.6</v>
      </c>
      <c r="AR30" s="16">
        <v>0</v>
      </c>
      <c r="AS30" s="16">
        <v>10</v>
      </c>
      <c r="AT30" s="16">
        <v>0</v>
      </c>
      <c r="AU30" s="16">
        <v>901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</row>
    <row r="31" spans="2:119" ht="12.75">
      <c r="B31" s="15" t="s">
        <v>39</v>
      </c>
      <c r="C31" s="15" t="s">
        <v>64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8</v>
      </c>
      <c r="Q31" s="16">
        <v>35.996923076923075</v>
      </c>
      <c r="R31" s="16">
        <v>1228</v>
      </c>
      <c r="S31" s="16">
        <v>2699.7692307692305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9.642032967032966</v>
      </c>
      <c r="AK31" s="16">
        <v>28.797538461538455</v>
      </c>
      <c r="AL31" s="16">
        <v>898.3333333333334</v>
      </c>
      <c r="AM31" s="16">
        <v>2159.815384615384</v>
      </c>
      <c r="AN31" s="16">
        <v>7.2315247252747</v>
      </c>
      <c r="AO31" s="16">
        <v>21.59815384615385</v>
      </c>
      <c r="AP31" s="16">
        <v>1078</v>
      </c>
      <c r="AQ31" s="16">
        <v>1781.8476923076942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</row>
    <row r="32" spans="2:119" ht="12.75">
      <c r="B32" s="15" t="s">
        <v>39</v>
      </c>
      <c r="C32" s="15" t="s">
        <v>65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10</v>
      </c>
      <c r="Q32" s="16">
        <v>35.996923076923075</v>
      </c>
      <c r="R32" s="16">
        <v>1228</v>
      </c>
      <c r="S32" s="16">
        <v>2699.7692307692305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6.556582417582416</v>
      </c>
      <c r="AK32" s="16">
        <v>28.797538461538455</v>
      </c>
      <c r="AL32" s="16">
        <v>898.3333333333334</v>
      </c>
      <c r="AM32" s="16">
        <v>2159.815384615384</v>
      </c>
      <c r="AN32" s="16">
        <v>4.91743681318681</v>
      </c>
      <c r="AO32" s="16">
        <v>14.6867446153846</v>
      </c>
      <c r="AP32" s="16">
        <v>786.78989010989</v>
      </c>
      <c r="AQ32" s="16">
        <v>1510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</row>
    <row r="33" spans="2:119" ht="12.75">
      <c r="B33" s="15" t="s">
        <v>39</v>
      </c>
      <c r="C33" s="15" t="s">
        <v>66</v>
      </c>
      <c r="D33" s="16">
        <v>5</v>
      </c>
      <c r="E33" s="16">
        <v>18.47422680412371</v>
      </c>
      <c r="F33" s="16">
        <v>450</v>
      </c>
      <c r="G33" s="16">
        <v>1385.5670103092782</v>
      </c>
      <c r="H33" s="16">
        <v>0</v>
      </c>
      <c r="I33" s="16">
        <v>0</v>
      </c>
      <c r="J33" s="16">
        <v>0</v>
      </c>
      <c r="K33" s="16">
        <v>0</v>
      </c>
      <c r="L33" s="16">
        <v>5</v>
      </c>
      <c r="M33" s="16">
        <v>15</v>
      </c>
      <c r="N33" s="16">
        <v>704.8478641840087</v>
      </c>
      <c r="O33" s="16">
        <v>1233.483762322015</v>
      </c>
      <c r="P33" s="16">
        <v>5</v>
      </c>
      <c r="Q33" s="16">
        <v>23.79233296823658</v>
      </c>
      <c r="R33" s="16">
        <v>637.2946330777655</v>
      </c>
      <c r="S33" s="16">
        <v>1784.4249726177434</v>
      </c>
      <c r="T33" s="16">
        <v>5</v>
      </c>
      <c r="U33" s="16">
        <v>15</v>
      </c>
      <c r="V33" s="16">
        <v>604.1553121577217</v>
      </c>
      <c r="W33" s="16">
        <v>1200</v>
      </c>
      <c r="X33" s="16">
        <v>6.185567010309279</v>
      </c>
      <c r="Y33" s="16">
        <v>18.47422680412371</v>
      </c>
      <c r="Z33" s="16">
        <v>989.6907216494845</v>
      </c>
      <c r="AA33" s="16">
        <v>1385.5670103092782</v>
      </c>
      <c r="AB33" s="16">
        <v>5</v>
      </c>
      <c r="AC33" s="16">
        <v>15</v>
      </c>
      <c r="AD33" s="16">
        <v>1127.756582694414</v>
      </c>
      <c r="AE33" s="16">
        <v>1879</v>
      </c>
      <c r="AF33" s="16">
        <v>6.185567010309277</v>
      </c>
      <c r="AG33" s="16">
        <v>24.01649484536082</v>
      </c>
      <c r="AH33" s="16">
        <v>989.6907216494847</v>
      </c>
      <c r="AI33" s="16">
        <v>1385.5670103092768</v>
      </c>
      <c r="AJ33" s="16">
        <v>6.372946330777656</v>
      </c>
      <c r="AK33" s="16">
        <v>19.033866374589262</v>
      </c>
      <c r="AL33" s="16">
        <v>1019.6714129244249</v>
      </c>
      <c r="AM33" s="16">
        <v>1570.8</v>
      </c>
      <c r="AN33" s="16">
        <v>5</v>
      </c>
      <c r="AO33" s="16">
        <v>14.27539978094195</v>
      </c>
      <c r="AP33" s="16">
        <v>764.75355969332</v>
      </c>
      <c r="AQ33" s="16">
        <v>1485</v>
      </c>
      <c r="AR33" s="16">
        <v>6.185567010309279</v>
      </c>
      <c r="AS33" s="16">
        <v>18.47422680412371</v>
      </c>
      <c r="AT33" s="16">
        <v>1187.6288659793813</v>
      </c>
      <c r="AU33" s="16">
        <v>1880.4</v>
      </c>
      <c r="AV33" s="16">
        <v>5</v>
      </c>
      <c r="AW33" s="16">
        <v>18.47422680412371</v>
      </c>
      <c r="AX33" s="16">
        <v>730</v>
      </c>
      <c r="AY33" s="16">
        <v>1385.5670103092782</v>
      </c>
      <c r="AZ33" s="16">
        <v>5</v>
      </c>
      <c r="BA33" s="16">
        <v>15</v>
      </c>
      <c r="BB33" s="16">
        <v>450</v>
      </c>
      <c r="BC33" s="16">
        <v>1108.4536082474226</v>
      </c>
      <c r="BD33" s="16">
        <v>0</v>
      </c>
      <c r="BE33" s="16">
        <v>0</v>
      </c>
      <c r="BF33" s="16">
        <v>0</v>
      </c>
      <c r="BG33" s="16">
        <v>0</v>
      </c>
      <c r="BH33" s="16">
        <v>5</v>
      </c>
      <c r="BI33" s="16">
        <v>15</v>
      </c>
      <c r="BJ33" s="16">
        <v>494.8453608247423</v>
      </c>
      <c r="BK33" s="16">
        <v>960</v>
      </c>
      <c r="BL33" s="16">
        <v>5</v>
      </c>
      <c r="BM33" s="16">
        <v>17.735257731958722</v>
      </c>
      <c r="BN33" s="16">
        <v>950.103092783504</v>
      </c>
      <c r="BO33" s="16">
        <v>1330.144329896904</v>
      </c>
      <c r="BP33" s="16">
        <v>5</v>
      </c>
      <c r="BQ33" s="16">
        <v>17.735257731958722</v>
      </c>
      <c r="BR33" s="16">
        <v>950.103092783504</v>
      </c>
      <c r="BS33" s="16">
        <v>1330.144329896904</v>
      </c>
      <c r="BT33" s="16">
        <v>5</v>
      </c>
      <c r="BU33" s="16">
        <v>17.735257731958722</v>
      </c>
      <c r="BV33" s="16">
        <v>950.103092783504</v>
      </c>
      <c r="BW33" s="16">
        <v>1330.144329896904</v>
      </c>
      <c r="BX33" s="16">
        <v>5</v>
      </c>
      <c r="BY33" s="16">
        <v>17.735257731958722</v>
      </c>
      <c r="BZ33" s="16">
        <v>950.103092783504</v>
      </c>
      <c r="CA33" s="16">
        <v>1330.144329896904</v>
      </c>
      <c r="CB33" s="16">
        <v>5</v>
      </c>
      <c r="CC33" s="16">
        <v>15</v>
      </c>
      <c r="CD33" s="16">
        <v>791.7525773195877</v>
      </c>
      <c r="CE33" s="16">
        <v>1108.4536082474226</v>
      </c>
      <c r="CF33" s="16">
        <v>5</v>
      </c>
      <c r="CG33" s="16">
        <v>15</v>
      </c>
      <c r="CH33" s="16">
        <v>633.4020618556701</v>
      </c>
      <c r="CI33" s="16">
        <v>1108.4536082474226</v>
      </c>
      <c r="CJ33" s="16">
        <v>5</v>
      </c>
      <c r="CK33" s="16">
        <v>15</v>
      </c>
      <c r="CL33" s="16">
        <v>450</v>
      </c>
      <c r="CM33" s="16">
        <v>960</v>
      </c>
      <c r="CN33" s="16">
        <v>0</v>
      </c>
      <c r="CO33" s="16">
        <v>0</v>
      </c>
      <c r="CP33" s="16">
        <v>0</v>
      </c>
      <c r="CQ33" s="16">
        <v>0</v>
      </c>
      <c r="CR33" s="16">
        <v>5</v>
      </c>
      <c r="CS33" s="16">
        <v>15</v>
      </c>
      <c r="CT33" s="16">
        <v>494.8453608247423</v>
      </c>
      <c r="CU33" s="16">
        <v>960</v>
      </c>
      <c r="CV33" s="16">
        <v>5</v>
      </c>
      <c r="CW33" s="16">
        <v>14.77938144329896</v>
      </c>
      <c r="CX33" s="16">
        <v>791.752577319588</v>
      </c>
      <c r="CY33" s="16">
        <v>1108.453608247424</v>
      </c>
      <c r="CZ33" s="16">
        <v>5</v>
      </c>
      <c r="DA33" s="16">
        <v>14.77938144329896</v>
      </c>
      <c r="DB33" s="16">
        <v>791.752577319588</v>
      </c>
      <c r="DC33" s="16">
        <v>1108.453608247424</v>
      </c>
      <c r="DD33" s="16">
        <v>5</v>
      </c>
      <c r="DE33" s="16">
        <v>14.77938144329896</v>
      </c>
      <c r="DF33" s="16">
        <v>791.752577319588</v>
      </c>
      <c r="DG33" s="16">
        <v>1108.453608247424</v>
      </c>
      <c r="DH33" s="16">
        <v>5</v>
      </c>
      <c r="DI33" s="16">
        <v>15</v>
      </c>
      <c r="DJ33" s="16">
        <v>494.8453608247423</v>
      </c>
      <c r="DK33" s="16">
        <v>960</v>
      </c>
      <c r="DL33" s="16">
        <v>5</v>
      </c>
      <c r="DM33" s="16">
        <v>15</v>
      </c>
      <c r="DN33" s="16">
        <v>494.8453608247423</v>
      </c>
      <c r="DO33" s="16">
        <v>960</v>
      </c>
    </row>
    <row r="34" spans="2:119" ht="12.75">
      <c r="B34" s="15" t="s">
        <v>39</v>
      </c>
      <c r="C34" s="15" t="s">
        <v>67</v>
      </c>
      <c r="D34" s="16">
        <v>5</v>
      </c>
      <c r="E34" s="16">
        <v>18.47422680412371</v>
      </c>
      <c r="F34" s="16">
        <v>450</v>
      </c>
      <c r="G34" s="16">
        <v>1385.5670103092782</v>
      </c>
      <c r="H34" s="16">
        <v>0</v>
      </c>
      <c r="I34" s="16">
        <v>0</v>
      </c>
      <c r="J34" s="16">
        <v>0</v>
      </c>
      <c r="K34" s="16">
        <v>0</v>
      </c>
      <c r="L34" s="16">
        <v>10</v>
      </c>
      <c r="M34" s="16">
        <v>33.30926615553121</v>
      </c>
      <c r="N34" s="16">
        <v>1384</v>
      </c>
      <c r="O34" s="16">
        <v>2748.014457831325</v>
      </c>
      <c r="P34" s="16">
        <v>7.966182913472069</v>
      </c>
      <c r="Q34" s="16">
        <v>23.79233296823658</v>
      </c>
      <c r="R34" s="16">
        <v>1234.7583515881709</v>
      </c>
      <c r="S34" s="16">
        <v>1784.4249726177434</v>
      </c>
      <c r="T34" s="16">
        <v>9.559419496166482</v>
      </c>
      <c r="U34" s="16">
        <v>28.550799561883892</v>
      </c>
      <c r="V34" s="16">
        <v>1529.5071193866372</v>
      </c>
      <c r="W34" s="16">
        <v>2450</v>
      </c>
      <c r="X34" s="16">
        <v>6.185567010309279</v>
      </c>
      <c r="Y34" s="16">
        <v>18.47422680412371</v>
      </c>
      <c r="Z34" s="16">
        <v>989.6907216494845</v>
      </c>
      <c r="AA34" s="16">
        <v>1385.5670103092782</v>
      </c>
      <c r="AB34" s="16">
        <v>11.152656078860897</v>
      </c>
      <c r="AC34" s="16">
        <v>33.30926615553121</v>
      </c>
      <c r="AD34" s="16">
        <v>1784.4249726177434</v>
      </c>
      <c r="AE34" s="16">
        <v>2798</v>
      </c>
      <c r="AF34" s="16">
        <v>6.185567010309277</v>
      </c>
      <c r="AG34" s="16">
        <v>24.01649484536082</v>
      </c>
      <c r="AH34" s="16">
        <v>989.6907216494847</v>
      </c>
      <c r="AI34" s="16">
        <v>1385.5670103092768</v>
      </c>
      <c r="AJ34" s="16">
        <v>5</v>
      </c>
      <c r="AK34" s="16">
        <v>19.033866374589262</v>
      </c>
      <c r="AL34" s="16">
        <v>509.83570646221244</v>
      </c>
      <c r="AM34" s="16">
        <v>1427.5399780941948</v>
      </c>
      <c r="AN34" s="16">
        <v>5</v>
      </c>
      <c r="AO34" s="16">
        <v>7.5</v>
      </c>
      <c r="AP34" s="16">
        <v>450</v>
      </c>
      <c r="AQ34" s="16">
        <v>1110</v>
      </c>
      <c r="AR34" s="16">
        <v>6.185567010309279</v>
      </c>
      <c r="AS34" s="16">
        <v>18.47422680412371</v>
      </c>
      <c r="AT34" s="16">
        <v>989.6907216494845</v>
      </c>
      <c r="AU34" s="16">
        <v>1385.5670103092782</v>
      </c>
      <c r="AV34" s="16">
        <v>5</v>
      </c>
      <c r="AW34" s="16">
        <v>18.47422680412371</v>
      </c>
      <c r="AX34" s="16">
        <v>730</v>
      </c>
      <c r="AY34" s="16">
        <v>1385.5670103092782</v>
      </c>
      <c r="AZ34" s="16">
        <v>5</v>
      </c>
      <c r="BA34" s="16">
        <v>15</v>
      </c>
      <c r="BB34" s="16">
        <v>450</v>
      </c>
      <c r="BC34" s="16">
        <v>1108.4536082474226</v>
      </c>
      <c r="BD34" s="16">
        <v>0</v>
      </c>
      <c r="BE34" s="16">
        <v>0</v>
      </c>
      <c r="BF34" s="16">
        <v>0</v>
      </c>
      <c r="BG34" s="16">
        <v>0</v>
      </c>
      <c r="BH34" s="16">
        <v>5</v>
      </c>
      <c r="BI34" s="16">
        <v>15</v>
      </c>
      <c r="BJ34" s="16">
        <v>494.8453608247423</v>
      </c>
      <c r="BK34" s="16">
        <v>960</v>
      </c>
      <c r="BL34" s="16">
        <v>5</v>
      </c>
      <c r="BM34" s="16">
        <v>17.735257731958722</v>
      </c>
      <c r="BN34" s="16">
        <v>950.103092783504</v>
      </c>
      <c r="BO34" s="16">
        <v>1330.144329896904</v>
      </c>
      <c r="BP34" s="16">
        <v>5</v>
      </c>
      <c r="BQ34" s="16">
        <v>17.735257731958722</v>
      </c>
      <c r="BR34" s="16">
        <v>950.103092783504</v>
      </c>
      <c r="BS34" s="16">
        <v>1330.144329896904</v>
      </c>
      <c r="BT34" s="16">
        <v>5</v>
      </c>
      <c r="BU34" s="16">
        <v>17.735257731958722</v>
      </c>
      <c r="BV34" s="16">
        <v>950.103092783504</v>
      </c>
      <c r="BW34" s="16">
        <v>1330.144329896904</v>
      </c>
      <c r="BX34" s="16">
        <v>5</v>
      </c>
      <c r="BY34" s="16">
        <v>17.735257731958722</v>
      </c>
      <c r="BZ34" s="16">
        <v>950.103092783504</v>
      </c>
      <c r="CA34" s="16">
        <v>1330.144329896904</v>
      </c>
      <c r="CB34" s="16">
        <v>5</v>
      </c>
      <c r="CC34" s="16">
        <v>15</v>
      </c>
      <c r="CD34" s="16">
        <v>791.7525773195877</v>
      </c>
      <c r="CE34" s="16">
        <v>1108.4536082474226</v>
      </c>
      <c r="CF34" s="16">
        <v>5</v>
      </c>
      <c r="CG34" s="16">
        <v>15</v>
      </c>
      <c r="CH34" s="16">
        <v>633.4020618556701</v>
      </c>
      <c r="CI34" s="16">
        <v>1108.4536082474226</v>
      </c>
      <c r="CJ34" s="16">
        <v>5</v>
      </c>
      <c r="CK34" s="16">
        <v>15</v>
      </c>
      <c r="CL34" s="16">
        <v>450</v>
      </c>
      <c r="CM34" s="16">
        <v>960</v>
      </c>
      <c r="CN34" s="16">
        <v>0</v>
      </c>
      <c r="CO34" s="16">
        <v>0</v>
      </c>
      <c r="CP34" s="16">
        <v>0</v>
      </c>
      <c r="CQ34" s="16">
        <v>0</v>
      </c>
      <c r="CR34" s="16">
        <v>5</v>
      </c>
      <c r="CS34" s="16">
        <v>15</v>
      </c>
      <c r="CT34" s="16">
        <v>494.8453608247423</v>
      </c>
      <c r="CU34" s="16">
        <v>960</v>
      </c>
      <c r="CV34" s="16">
        <v>5</v>
      </c>
      <c r="CW34" s="16">
        <v>14.77938144329896</v>
      </c>
      <c r="CX34" s="16">
        <v>791.752577319588</v>
      </c>
      <c r="CY34" s="16">
        <v>1108.453608247424</v>
      </c>
      <c r="CZ34" s="16">
        <v>5</v>
      </c>
      <c r="DA34" s="16">
        <v>14.77938144329896</v>
      </c>
      <c r="DB34" s="16">
        <v>791.752577319588</v>
      </c>
      <c r="DC34" s="16">
        <v>1108.453608247424</v>
      </c>
      <c r="DD34" s="16">
        <v>5</v>
      </c>
      <c r="DE34" s="16">
        <v>14.77938144329896</v>
      </c>
      <c r="DF34" s="16">
        <v>791.752577319588</v>
      </c>
      <c r="DG34" s="16">
        <v>1108.453608247424</v>
      </c>
      <c r="DH34" s="16">
        <v>5</v>
      </c>
      <c r="DI34" s="16">
        <v>15</v>
      </c>
      <c r="DJ34" s="16">
        <v>494.8453608247423</v>
      </c>
      <c r="DK34" s="16">
        <v>960</v>
      </c>
      <c r="DL34" s="16">
        <v>5</v>
      </c>
      <c r="DM34" s="16">
        <v>15</v>
      </c>
      <c r="DN34" s="16">
        <v>494.8453608247423</v>
      </c>
      <c r="DO34" s="16">
        <v>960</v>
      </c>
    </row>
    <row r="35" spans="2:119" ht="12.75">
      <c r="B35" s="15" t="s">
        <v>39</v>
      </c>
      <c r="C35" s="15" t="s">
        <v>68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5</v>
      </c>
      <c r="Q35" s="16">
        <v>23.79233296823658</v>
      </c>
      <c r="R35" s="16">
        <v>450</v>
      </c>
      <c r="S35" s="16">
        <v>1784.4249726177434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6.372946330777656</v>
      </c>
      <c r="AK35" s="16">
        <v>19.033866374589262</v>
      </c>
      <c r="AL35" s="16">
        <v>718.6666666666666</v>
      </c>
      <c r="AM35" s="16">
        <v>1570.8</v>
      </c>
      <c r="AN35" s="16">
        <v>5</v>
      </c>
      <c r="AO35" s="16">
        <v>14.27539978094195</v>
      </c>
      <c r="AP35" s="16">
        <v>693</v>
      </c>
      <c r="AQ35" s="16">
        <v>1485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</row>
    <row r="36" spans="2:119" ht="12.75">
      <c r="B36" s="15" t="s">
        <v>39</v>
      </c>
      <c r="C36" s="15" t="s">
        <v>69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7.966182913472069</v>
      </c>
      <c r="Q36" s="16">
        <v>23.79233296823658</v>
      </c>
      <c r="R36" s="16">
        <v>885.5</v>
      </c>
      <c r="S36" s="16">
        <v>1784.4249726177434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5</v>
      </c>
      <c r="AK36" s="16">
        <v>19.033866374589262</v>
      </c>
      <c r="AL36" s="16">
        <v>450</v>
      </c>
      <c r="AM36" s="16">
        <v>1427.5399780941948</v>
      </c>
      <c r="AN36" s="16">
        <v>5</v>
      </c>
      <c r="AO36" s="16">
        <v>7.5</v>
      </c>
      <c r="AP36" s="16">
        <v>450</v>
      </c>
      <c r="AQ36" s="16">
        <v>1110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</row>
    <row r="37" spans="2:119" ht="12.75">
      <c r="B37" s="15" t="s">
        <v>39</v>
      </c>
      <c r="C37" s="15" t="s">
        <v>70</v>
      </c>
      <c r="D37" s="16">
        <v>5</v>
      </c>
      <c r="E37" s="16">
        <v>19.4782608695652</v>
      </c>
      <c r="F37" s="16">
        <v>450</v>
      </c>
      <c r="G37" s="16">
        <v>1095.6521739130424</v>
      </c>
      <c r="H37" s="16">
        <v>3</v>
      </c>
      <c r="I37" s="16">
        <v>15</v>
      </c>
      <c r="J37" s="16">
        <v>240</v>
      </c>
      <c r="K37" s="16">
        <v>576</v>
      </c>
      <c r="L37" s="16">
        <v>8</v>
      </c>
      <c r="M37" s="16">
        <v>25.41361021276596</v>
      </c>
      <c r="N37" s="16">
        <v>961</v>
      </c>
      <c r="O37" s="16">
        <v>2160</v>
      </c>
      <c r="P37" s="16">
        <v>6.077872340425533</v>
      </c>
      <c r="Q37" s="16">
        <v>19.731063829787235</v>
      </c>
      <c r="R37" s="16">
        <v>972.4595744680853</v>
      </c>
      <c r="S37" s="16">
        <v>1479.8297872340427</v>
      </c>
      <c r="T37" s="16">
        <v>7.293446808510639</v>
      </c>
      <c r="U37" s="16">
        <v>21.783094468085107</v>
      </c>
      <c r="V37" s="16">
        <v>1080</v>
      </c>
      <c r="W37" s="16">
        <v>1633.732085106383</v>
      </c>
      <c r="X37" s="16">
        <v>13.043478260869566</v>
      </c>
      <c r="Y37" s="16">
        <v>38.95652173913043</v>
      </c>
      <c r="Z37" s="16">
        <v>2086.9565217391305</v>
      </c>
      <c r="AA37" s="16">
        <v>2921.7391304347825</v>
      </c>
      <c r="AB37" s="16">
        <v>8.509021276595746</v>
      </c>
      <c r="AC37" s="16">
        <v>25.41361021276596</v>
      </c>
      <c r="AD37" s="16">
        <v>1361.4434042553194</v>
      </c>
      <c r="AE37" s="16">
        <v>1906.0207659574469</v>
      </c>
      <c r="AF37" s="16">
        <v>10.4</v>
      </c>
      <c r="AG37" s="16">
        <v>31.165217391304367</v>
      </c>
      <c r="AH37" s="16">
        <v>1669.5652173913045</v>
      </c>
      <c r="AI37" s="16">
        <v>2337.391304347828</v>
      </c>
      <c r="AJ37" s="16">
        <v>5.285106382978725</v>
      </c>
      <c r="AK37" s="16">
        <v>15.784851063829793</v>
      </c>
      <c r="AL37" s="16">
        <v>845.617021276596</v>
      </c>
      <c r="AM37" s="16">
        <v>2525.576170212767</v>
      </c>
      <c r="AN37" s="16">
        <v>5</v>
      </c>
      <c r="AO37" s="16">
        <v>12</v>
      </c>
      <c r="AP37" s="16">
        <v>634.212765957445</v>
      </c>
      <c r="AQ37" s="16">
        <v>1332</v>
      </c>
      <c r="AR37" s="16">
        <v>5.2</v>
      </c>
      <c r="AS37" s="16">
        <v>19.4782608695652</v>
      </c>
      <c r="AT37" s="16">
        <v>626.086956521739</v>
      </c>
      <c r="AU37" s="16">
        <v>1095.6521739130424</v>
      </c>
      <c r="AV37" s="16">
        <v>5</v>
      </c>
      <c r="AW37" s="16">
        <v>19.4782608695652</v>
      </c>
      <c r="AX37" s="16">
        <v>600</v>
      </c>
      <c r="AY37" s="16">
        <v>1095.6521739130424</v>
      </c>
      <c r="AZ37" s="16">
        <v>5</v>
      </c>
      <c r="BA37" s="16">
        <v>15</v>
      </c>
      <c r="BB37" s="16">
        <v>450</v>
      </c>
      <c r="BC37" s="16">
        <v>2337.391304347826</v>
      </c>
      <c r="BD37" s="16">
        <v>4</v>
      </c>
      <c r="BE37" s="16">
        <v>15</v>
      </c>
      <c r="BF37" s="16">
        <v>320</v>
      </c>
      <c r="BG37" s="16">
        <v>768</v>
      </c>
      <c r="BH37" s="16">
        <v>6</v>
      </c>
      <c r="BI37" s="16">
        <v>19.478260869565215</v>
      </c>
      <c r="BJ37" s="16">
        <v>960</v>
      </c>
      <c r="BK37" s="16">
        <v>1460.8695652173913</v>
      </c>
      <c r="BL37" s="16">
        <v>12</v>
      </c>
      <c r="BM37" s="16">
        <v>37.3982608695652</v>
      </c>
      <c r="BN37" s="16">
        <v>1838.6666666666667</v>
      </c>
      <c r="BO37" s="16">
        <v>2804.869565217392</v>
      </c>
      <c r="BP37" s="16">
        <v>12</v>
      </c>
      <c r="BQ37" s="16">
        <v>37.3982608695652</v>
      </c>
      <c r="BR37" s="16">
        <v>1820</v>
      </c>
      <c r="BS37" s="16">
        <v>2804.869565217392</v>
      </c>
      <c r="BT37" s="16">
        <v>12</v>
      </c>
      <c r="BU37" s="16">
        <v>37.3982608695652</v>
      </c>
      <c r="BV37" s="16">
        <v>1862</v>
      </c>
      <c r="BW37" s="16">
        <v>2804.869565217392</v>
      </c>
      <c r="BX37" s="16">
        <v>12</v>
      </c>
      <c r="BY37" s="16">
        <v>37.3982608695652</v>
      </c>
      <c r="BZ37" s="16">
        <v>1838.6666666666667</v>
      </c>
      <c r="CA37" s="16">
        <v>2804.869565217392</v>
      </c>
      <c r="CB37" s="16">
        <v>9.6</v>
      </c>
      <c r="CC37" s="16">
        <v>31.165217391304346</v>
      </c>
      <c r="CD37" s="16">
        <v>1424</v>
      </c>
      <c r="CE37" s="16">
        <v>2337.391304347826</v>
      </c>
      <c r="CF37" s="16">
        <v>5</v>
      </c>
      <c r="CG37" s="16">
        <v>15</v>
      </c>
      <c r="CH37" s="16">
        <v>800</v>
      </c>
      <c r="CI37" s="16">
        <v>2337.391304347826</v>
      </c>
      <c r="CJ37" s="16">
        <v>5</v>
      </c>
      <c r="CK37" s="16">
        <v>12</v>
      </c>
      <c r="CL37" s="16">
        <v>450</v>
      </c>
      <c r="CM37" s="16">
        <v>1460.8695652173913</v>
      </c>
      <c r="CN37" s="16">
        <v>4</v>
      </c>
      <c r="CO37" s="16">
        <v>15</v>
      </c>
      <c r="CP37" s="16">
        <v>320</v>
      </c>
      <c r="CQ37" s="16">
        <v>768</v>
      </c>
      <c r="CR37" s="16">
        <v>6.521739130434783</v>
      </c>
      <c r="CS37" s="16">
        <v>19.478260869565215</v>
      </c>
      <c r="CT37" s="16">
        <v>1043.4782608695652</v>
      </c>
      <c r="CU37" s="16">
        <v>1460.8695652173913</v>
      </c>
      <c r="CV37" s="16">
        <v>10</v>
      </c>
      <c r="CW37" s="16">
        <v>31.165217391304324</v>
      </c>
      <c r="CX37" s="16">
        <v>1610</v>
      </c>
      <c r="CY37" s="16">
        <v>2337.3913043478237</v>
      </c>
      <c r="CZ37" s="16">
        <v>10</v>
      </c>
      <c r="DA37" s="16">
        <v>31.165217391304324</v>
      </c>
      <c r="DB37" s="16">
        <v>1610</v>
      </c>
      <c r="DC37" s="16">
        <v>2337.3913043478237</v>
      </c>
      <c r="DD37" s="16">
        <v>10</v>
      </c>
      <c r="DE37" s="16">
        <v>31.165217391304324</v>
      </c>
      <c r="DF37" s="16">
        <v>1610</v>
      </c>
      <c r="DG37" s="16">
        <v>2337.3913043478237</v>
      </c>
      <c r="DH37" s="16">
        <v>6.5</v>
      </c>
      <c r="DI37" s="16">
        <v>19.478260869565215</v>
      </c>
      <c r="DJ37" s="16">
        <v>1040</v>
      </c>
      <c r="DK37" s="16">
        <v>1460.8695652173913</v>
      </c>
      <c r="DL37" s="16">
        <v>5</v>
      </c>
      <c r="DM37" s="16">
        <v>12</v>
      </c>
      <c r="DN37" s="16">
        <v>450</v>
      </c>
      <c r="DO37" s="16">
        <v>1460.8695652173913</v>
      </c>
    </row>
    <row r="38" spans="2:119" ht="12.75">
      <c r="B38" s="15" t="s">
        <v>39</v>
      </c>
      <c r="C38" s="15" t="s">
        <v>71</v>
      </c>
      <c r="D38" s="16">
        <v>5</v>
      </c>
      <c r="E38" s="16">
        <v>19.4782608695652</v>
      </c>
      <c r="F38" s="16">
        <v>450</v>
      </c>
      <c r="G38" s="16">
        <v>964.1739130434775</v>
      </c>
      <c r="H38" s="16">
        <v>3</v>
      </c>
      <c r="I38" s="16">
        <v>15</v>
      </c>
      <c r="J38" s="16">
        <v>240</v>
      </c>
      <c r="K38" s="16">
        <v>576</v>
      </c>
      <c r="L38" s="16">
        <v>8</v>
      </c>
      <c r="M38" s="16">
        <v>27.623489361702127</v>
      </c>
      <c r="N38" s="16">
        <v>1080</v>
      </c>
      <c r="O38" s="16">
        <v>2150</v>
      </c>
      <c r="P38" s="16">
        <v>6.606382978723405</v>
      </c>
      <c r="Q38" s="16">
        <v>19.731063829787235</v>
      </c>
      <c r="R38" s="16">
        <v>1268.4255319148938</v>
      </c>
      <c r="S38" s="16">
        <v>2052</v>
      </c>
      <c r="T38" s="16">
        <v>7.927659574468086</v>
      </c>
      <c r="U38" s="16">
        <v>23.677276595744683</v>
      </c>
      <c r="V38" s="16">
        <v>1268.4255319148938</v>
      </c>
      <c r="W38" s="16">
        <v>1775.7957446808512</v>
      </c>
      <c r="X38" s="16">
        <v>13.043478260869566</v>
      </c>
      <c r="Y38" s="16">
        <v>38.95652173913043</v>
      </c>
      <c r="Z38" s="16">
        <v>2086.9565217391305</v>
      </c>
      <c r="AA38" s="16">
        <v>2921.7391304347825</v>
      </c>
      <c r="AB38" s="16">
        <v>9.248936170212767</v>
      </c>
      <c r="AC38" s="16">
        <v>27.623489361702127</v>
      </c>
      <c r="AD38" s="16">
        <v>1479.8297872340427</v>
      </c>
      <c r="AE38" s="16">
        <v>2071.7617021276596</v>
      </c>
      <c r="AF38" s="16">
        <v>9.564066193853428</v>
      </c>
      <c r="AG38" s="16">
        <v>28.660211738102596</v>
      </c>
      <c r="AH38" s="16">
        <v>1535.3684859697812</v>
      </c>
      <c r="AI38" s="16">
        <v>2143.9901325932797</v>
      </c>
      <c r="AJ38" s="16">
        <v>5</v>
      </c>
      <c r="AK38" s="16">
        <v>15.784851063829793</v>
      </c>
      <c r="AL38" s="16">
        <v>777.9676595744683</v>
      </c>
      <c r="AM38" s="16">
        <v>2525.576170212767</v>
      </c>
      <c r="AN38" s="16">
        <v>5</v>
      </c>
      <c r="AO38" s="16">
        <v>11</v>
      </c>
      <c r="AP38" s="16">
        <v>700.1708936170199</v>
      </c>
      <c r="AQ38" s="16">
        <v>1344</v>
      </c>
      <c r="AR38" s="16">
        <v>5.2</v>
      </c>
      <c r="AS38" s="16">
        <v>19.4782608695652</v>
      </c>
      <c r="AT38" s="16">
        <v>626.086956521739</v>
      </c>
      <c r="AU38" s="16">
        <v>964.1739130434775</v>
      </c>
      <c r="AV38" s="16">
        <v>5</v>
      </c>
      <c r="AW38" s="16">
        <v>19.4782608695652</v>
      </c>
      <c r="AX38" s="16">
        <v>600</v>
      </c>
      <c r="AY38" s="16">
        <v>964.1739130434775</v>
      </c>
      <c r="AZ38" s="16">
        <v>5</v>
      </c>
      <c r="BA38" s="16">
        <v>15</v>
      </c>
      <c r="BB38" s="16">
        <v>450</v>
      </c>
      <c r="BC38" s="16">
        <v>2337.391304347826</v>
      </c>
      <c r="BD38" s="16">
        <v>4</v>
      </c>
      <c r="BE38" s="16">
        <v>15</v>
      </c>
      <c r="BF38" s="16">
        <v>320</v>
      </c>
      <c r="BG38" s="16">
        <v>768</v>
      </c>
      <c r="BH38" s="16">
        <v>6</v>
      </c>
      <c r="BI38" s="16">
        <v>19.478260869565215</v>
      </c>
      <c r="BJ38" s="16">
        <v>960</v>
      </c>
      <c r="BK38" s="16">
        <v>1460.8695652173913</v>
      </c>
      <c r="BL38" s="16">
        <v>12</v>
      </c>
      <c r="BM38" s="16">
        <v>37.3982608695652</v>
      </c>
      <c r="BN38" s="16">
        <v>1838.6666666666667</v>
      </c>
      <c r="BO38" s="16">
        <v>2804.869565217392</v>
      </c>
      <c r="BP38" s="16">
        <v>12</v>
      </c>
      <c r="BQ38" s="16">
        <v>37.3982608695652</v>
      </c>
      <c r="BR38" s="16">
        <v>1820</v>
      </c>
      <c r="BS38" s="16">
        <v>2804.869565217392</v>
      </c>
      <c r="BT38" s="16">
        <v>12</v>
      </c>
      <c r="BU38" s="16">
        <v>37.3982608695652</v>
      </c>
      <c r="BV38" s="16">
        <v>1862</v>
      </c>
      <c r="BW38" s="16">
        <v>2804.869565217392</v>
      </c>
      <c r="BX38" s="16">
        <v>12</v>
      </c>
      <c r="BY38" s="16">
        <v>37.3982608695652</v>
      </c>
      <c r="BZ38" s="16">
        <v>1838.6666666666667</v>
      </c>
      <c r="CA38" s="16">
        <v>2804.869565217392</v>
      </c>
      <c r="CB38" s="16">
        <v>9.6</v>
      </c>
      <c r="CC38" s="16">
        <v>31.165217391304346</v>
      </c>
      <c r="CD38" s="16">
        <v>1424</v>
      </c>
      <c r="CE38" s="16">
        <v>2337.391304347826</v>
      </c>
      <c r="CF38" s="16">
        <v>5</v>
      </c>
      <c r="CG38" s="16">
        <v>15</v>
      </c>
      <c r="CH38" s="16">
        <v>800</v>
      </c>
      <c r="CI38" s="16">
        <v>2337.391304347826</v>
      </c>
      <c r="CJ38" s="16">
        <v>5</v>
      </c>
      <c r="CK38" s="16">
        <v>12</v>
      </c>
      <c r="CL38" s="16">
        <v>450</v>
      </c>
      <c r="CM38" s="16">
        <v>1460.8695652173913</v>
      </c>
      <c r="CN38" s="16">
        <v>4</v>
      </c>
      <c r="CO38" s="16">
        <v>15</v>
      </c>
      <c r="CP38" s="16">
        <v>320</v>
      </c>
      <c r="CQ38" s="16">
        <v>768</v>
      </c>
      <c r="CR38" s="16">
        <v>6.521739130434783</v>
      </c>
      <c r="CS38" s="16">
        <v>19.478260869565215</v>
      </c>
      <c r="CT38" s="16">
        <v>1043.4782608695652</v>
      </c>
      <c r="CU38" s="16">
        <v>1460.8695652173913</v>
      </c>
      <c r="CV38" s="16">
        <v>10</v>
      </c>
      <c r="CW38" s="16">
        <v>31.165217391304324</v>
      </c>
      <c r="CX38" s="16">
        <v>1610</v>
      </c>
      <c r="CY38" s="16">
        <v>2337.3913043478237</v>
      </c>
      <c r="CZ38" s="16">
        <v>10</v>
      </c>
      <c r="DA38" s="16">
        <v>31.165217391304324</v>
      </c>
      <c r="DB38" s="16">
        <v>1610</v>
      </c>
      <c r="DC38" s="16">
        <v>2337.3913043478237</v>
      </c>
      <c r="DD38" s="16">
        <v>10</v>
      </c>
      <c r="DE38" s="16">
        <v>31.165217391304324</v>
      </c>
      <c r="DF38" s="16">
        <v>1610</v>
      </c>
      <c r="DG38" s="16">
        <v>2337.3913043478237</v>
      </c>
      <c r="DH38" s="16">
        <v>6.5</v>
      </c>
      <c r="DI38" s="16">
        <v>19.478260869565215</v>
      </c>
      <c r="DJ38" s="16">
        <v>1040</v>
      </c>
      <c r="DK38" s="16">
        <v>1460.8695652173913</v>
      </c>
      <c r="DL38" s="16">
        <v>5</v>
      </c>
      <c r="DM38" s="16">
        <v>12</v>
      </c>
      <c r="DN38" s="16">
        <v>450</v>
      </c>
      <c r="DO38" s="16">
        <v>1460.8695652173913</v>
      </c>
    </row>
    <row r="39" spans="2:119" ht="12.75">
      <c r="B39" s="15" t="s">
        <v>39</v>
      </c>
      <c r="C39" s="15" t="s">
        <v>72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10</v>
      </c>
      <c r="N39" s="16">
        <v>0</v>
      </c>
      <c r="O39" s="16">
        <v>900</v>
      </c>
      <c r="P39" s="16">
        <v>0</v>
      </c>
      <c r="Q39" s="16">
        <v>15</v>
      </c>
      <c r="R39" s="16">
        <v>0</v>
      </c>
      <c r="S39" s="16">
        <v>1350</v>
      </c>
      <c r="T39" s="16">
        <v>0</v>
      </c>
      <c r="U39" s="16">
        <v>10</v>
      </c>
      <c r="V39" s="16">
        <v>0</v>
      </c>
      <c r="W39" s="16">
        <v>900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5</v>
      </c>
      <c r="AK39" s="16">
        <v>15</v>
      </c>
      <c r="AL39" s="16">
        <v>450</v>
      </c>
      <c r="AM39" s="16">
        <v>1350</v>
      </c>
      <c r="AN39" s="16">
        <v>5</v>
      </c>
      <c r="AO39" s="16">
        <v>10</v>
      </c>
      <c r="AP39" s="16">
        <v>540</v>
      </c>
      <c r="AQ39" s="16">
        <v>1284</v>
      </c>
      <c r="AR39" s="16">
        <v>0</v>
      </c>
      <c r="AS39" s="16">
        <v>10</v>
      </c>
      <c r="AT39" s="16">
        <v>0</v>
      </c>
      <c r="AU39" s="16">
        <v>900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</row>
    <row r="40" spans="2:119" ht="12.75">
      <c r="B40" s="15" t="s">
        <v>39</v>
      </c>
      <c r="C40" s="15" t="s">
        <v>73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10</v>
      </c>
      <c r="N40" s="16">
        <v>0</v>
      </c>
      <c r="O40" s="16">
        <v>900</v>
      </c>
      <c r="P40" s="16">
        <v>0</v>
      </c>
      <c r="Q40" s="16">
        <v>15</v>
      </c>
      <c r="R40" s="16">
        <v>0</v>
      </c>
      <c r="S40" s="16">
        <v>1350</v>
      </c>
      <c r="T40" s="16">
        <v>0</v>
      </c>
      <c r="U40" s="16">
        <v>10</v>
      </c>
      <c r="V40" s="16">
        <v>0</v>
      </c>
      <c r="W40" s="16">
        <v>900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5</v>
      </c>
      <c r="AK40" s="16">
        <v>15</v>
      </c>
      <c r="AL40" s="16">
        <v>450</v>
      </c>
      <c r="AM40" s="16">
        <v>1350</v>
      </c>
      <c r="AN40" s="16">
        <v>5</v>
      </c>
      <c r="AO40" s="16">
        <v>10</v>
      </c>
      <c r="AP40" s="16">
        <v>540</v>
      </c>
      <c r="AQ40" s="16">
        <v>1284</v>
      </c>
      <c r="AR40" s="16">
        <v>0</v>
      </c>
      <c r="AS40" s="16">
        <v>10</v>
      </c>
      <c r="AT40" s="16">
        <v>0</v>
      </c>
      <c r="AU40" s="16">
        <v>900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</row>
    <row r="41" spans="2:119" ht="12.75">
      <c r="B41" s="15" t="s">
        <v>39</v>
      </c>
      <c r="C41" s="15" t="s">
        <v>74</v>
      </c>
      <c r="D41" s="16">
        <v>0</v>
      </c>
      <c r="E41" s="16">
        <v>19.4782608695652</v>
      </c>
      <c r="F41" s="16">
        <v>0</v>
      </c>
      <c r="G41" s="16">
        <v>1095.6521739130424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6.077872340425533</v>
      </c>
      <c r="Q41" s="16">
        <v>19.731063829787235</v>
      </c>
      <c r="R41" s="16">
        <v>731.5</v>
      </c>
      <c r="S41" s="16">
        <v>1479.8297872340427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5.285106382978725</v>
      </c>
      <c r="AK41" s="16">
        <v>15.784851063829793</v>
      </c>
      <c r="AL41" s="16">
        <v>667.3333333333334</v>
      </c>
      <c r="AM41" s="16">
        <v>1302.4</v>
      </c>
      <c r="AN41" s="16">
        <v>5</v>
      </c>
      <c r="AO41" s="16">
        <v>12</v>
      </c>
      <c r="AP41" s="16">
        <v>616</v>
      </c>
      <c r="AQ41" s="16">
        <v>1332</v>
      </c>
      <c r="AR41" s="16">
        <v>5.2</v>
      </c>
      <c r="AS41" s="16">
        <v>19.4782608695652</v>
      </c>
      <c r="AT41" s="16">
        <v>410.6666666666667</v>
      </c>
      <c r="AU41" s="16">
        <v>1095.6521739130424</v>
      </c>
      <c r="AV41" s="16">
        <v>0</v>
      </c>
      <c r="AW41" s="16">
        <v>19.4782608695652</v>
      </c>
      <c r="AX41" s="16">
        <v>0</v>
      </c>
      <c r="AY41" s="16">
        <v>1095.6521739130424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</row>
    <row r="42" spans="2:119" ht="12.75">
      <c r="B42" s="15" t="s">
        <v>39</v>
      </c>
      <c r="C42" s="15" t="s">
        <v>75</v>
      </c>
      <c r="D42" s="16">
        <v>0</v>
      </c>
      <c r="E42" s="16">
        <v>19.4782608695652</v>
      </c>
      <c r="F42" s="16">
        <v>0</v>
      </c>
      <c r="G42" s="16">
        <v>964.1739130434775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6.606382978723405</v>
      </c>
      <c r="Q42" s="16">
        <v>19.731063829787235</v>
      </c>
      <c r="R42" s="16">
        <v>731.5</v>
      </c>
      <c r="S42" s="16">
        <v>1479.8297872340427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5</v>
      </c>
      <c r="AK42" s="16">
        <v>15.784851063829793</v>
      </c>
      <c r="AL42" s="16">
        <v>667.3333333333334</v>
      </c>
      <c r="AM42" s="16">
        <v>1183.8638297872344</v>
      </c>
      <c r="AN42" s="16">
        <v>5</v>
      </c>
      <c r="AO42" s="16">
        <v>11</v>
      </c>
      <c r="AP42" s="16">
        <v>564</v>
      </c>
      <c r="AQ42" s="16">
        <v>988.57</v>
      </c>
      <c r="AR42" s="16">
        <v>5.2</v>
      </c>
      <c r="AS42" s="16">
        <v>19.4782608695652</v>
      </c>
      <c r="AT42" s="16">
        <v>410.6666666666667</v>
      </c>
      <c r="AU42" s="16">
        <v>964.1739130434775</v>
      </c>
      <c r="AV42" s="16">
        <v>0</v>
      </c>
      <c r="AW42" s="16">
        <v>19.4782608695652</v>
      </c>
      <c r="AX42" s="16">
        <v>0</v>
      </c>
      <c r="AY42" s="16">
        <v>964.1739130434775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</row>
    <row r="43" spans="2:119" ht="12.75">
      <c r="B43" s="15" t="s">
        <v>39</v>
      </c>
      <c r="C43" s="15" t="s">
        <v>76</v>
      </c>
      <c r="D43" s="16">
        <v>5</v>
      </c>
      <c r="E43" s="16">
        <v>18</v>
      </c>
      <c r="F43" s="16">
        <v>450</v>
      </c>
      <c r="G43" s="16">
        <v>1229.4545454545453</v>
      </c>
      <c r="H43" s="16">
        <v>3</v>
      </c>
      <c r="I43" s="16">
        <v>15</v>
      </c>
      <c r="J43" s="16">
        <v>240</v>
      </c>
      <c r="K43" s="16">
        <v>576</v>
      </c>
      <c r="L43" s="16">
        <v>10.935452586206896</v>
      </c>
      <c r="M43" s="16">
        <v>32.660551724137925</v>
      </c>
      <c r="N43" s="16">
        <v>1350</v>
      </c>
      <c r="O43" s="16">
        <v>2449.5413793103444</v>
      </c>
      <c r="P43" s="16">
        <v>15.622075123152708</v>
      </c>
      <c r="Q43" s="16">
        <v>46.65793103448275</v>
      </c>
      <c r="R43" s="16">
        <v>2280</v>
      </c>
      <c r="S43" s="16">
        <v>3499.3448275862065</v>
      </c>
      <c r="T43" s="16">
        <v>9.373245073891626</v>
      </c>
      <c r="U43" s="16">
        <v>27.99475862068965</v>
      </c>
      <c r="V43" s="16">
        <v>1499.71921182266</v>
      </c>
      <c r="W43" s="16">
        <v>2400</v>
      </c>
      <c r="X43" s="16">
        <v>6.860795454545453</v>
      </c>
      <c r="Y43" s="16">
        <v>20.49090909090909</v>
      </c>
      <c r="Z43" s="16">
        <v>1097.7272727272725</v>
      </c>
      <c r="AA43" s="16">
        <v>1536.8181818181815</v>
      </c>
      <c r="AB43" s="16">
        <v>10.935452586206896</v>
      </c>
      <c r="AC43" s="16">
        <v>32.660551724137925</v>
      </c>
      <c r="AD43" s="16">
        <v>1749.6724137931033</v>
      </c>
      <c r="AE43" s="16">
        <v>2449.5413793103444</v>
      </c>
      <c r="AF43" s="16">
        <v>8.91903409090909</v>
      </c>
      <c r="AG43" s="16">
        <v>26.63818181818181</v>
      </c>
      <c r="AH43" s="16">
        <v>1097.727272727269</v>
      </c>
      <c r="AI43" s="16">
        <v>1997.8636363636358</v>
      </c>
      <c r="AJ43" s="16">
        <v>7.998502463054189</v>
      </c>
      <c r="AK43" s="16">
        <v>37.326344827586205</v>
      </c>
      <c r="AL43" s="16">
        <v>1279.7603940886702</v>
      </c>
      <c r="AM43" s="16">
        <v>2799.4758620689654</v>
      </c>
      <c r="AN43" s="16">
        <v>5.99887684729064</v>
      </c>
      <c r="AO43" s="16">
        <v>17.916645517241378</v>
      </c>
      <c r="AP43" s="16">
        <v>959.8202955665024</v>
      </c>
      <c r="AQ43" s="16">
        <v>1813</v>
      </c>
      <c r="AR43" s="16">
        <v>6.860795454545453</v>
      </c>
      <c r="AS43" s="16">
        <v>20.49090909090909</v>
      </c>
      <c r="AT43" s="16">
        <v>1097.7272727272725</v>
      </c>
      <c r="AU43" s="16">
        <v>1536.8181818181815</v>
      </c>
      <c r="AV43" s="16">
        <v>5</v>
      </c>
      <c r="AW43" s="16">
        <v>18</v>
      </c>
      <c r="AX43" s="16">
        <v>450</v>
      </c>
      <c r="AY43" s="16">
        <v>1229.4545454545453</v>
      </c>
      <c r="AZ43" s="16">
        <v>5</v>
      </c>
      <c r="BA43" s="16">
        <v>14</v>
      </c>
      <c r="BB43" s="16">
        <v>450</v>
      </c>
      <c r="BC43" s="16">
        <v>983.5636363636361</v>
      </c>
      <c r="BD43" s="16">
        <v>4</v>
      </c>
      <c r="BE43" s="16">
        <v>15</v>
      </c>
      <c r="BF43" s="16">
        <v>320</v>
      </c>
      <c r="BG43" s="16">
        <v>768</v>
      </c>
      <c r="BH43" s="16">
        <v>5</v>
      </c>
      <c r="BI43" s="16">
        <v>15</v>
      </c>
      <c r="BJ43" s="16">
        <v>548.8636363636363</v>
      </c>
      <c r="BK43" s="16">
        <v>960</v>
      </c>
      <c r="BL43" s="16">
        <v>7</v>
      </c>
      <c r="BM43" s="16">
        <v>19.671272727272722</v>
      </c>
      <c r="BN43" s="16">
        <v>1053.818181818184</v>
      </c>
      <c r="BO43" s="16">
        <v>1475.345454545456</v>
      </c>
      <c r="BP43" s="16">
        <v>7</v>
      </c>
      <c r="BQ43" s="16">
        <v>19.671272727272722</v>
      </c>
      <c r="BR43" s="16">
        <v>1053.818181818184</v>
      </c>
      <c r="BS43" s="16">
        <v>1475.345454545456</v>
      </c>
      <c r="BT43" s="16">
        <v>7</v>
      </c>
      <c r="BU43" s="16">
        <v>19.671272727272722</v>
      </c>
      <c r="BV43" s="16">
        <v>1053.818181818184</v>
      </c>
      <c r="BW43" s="16">
        <v>1475.345454545456</v>
      </c>
      <c r="BX43" s="16">
        <v>7</v>
      </c>
      <c r="BY43" s="16">
        <v>19.671272727272722</v>
      </c>
      <c r="BZ43" s="16">
        <v>1053.818181818184</v>
      </c>
      <c r="CA43" s="16">
        <v>1475.345454545456</v>
      </c>
      <c r="CB43" s="16">
        <v>5.488636363636362</v>
      </c>
      <c r="CC43" s="16">
        <v>16.392727272727267</v>
      </c>
      <c r="CD43" s="16">
        <v>878.181818181818</v>
      </c>
      <c r="CE43" s="16">
        <v>1229.454545454545</v>
      </c>
      <c r="CF43" s="16">
        <v>5</v>
      </c>
      <c r="CG43" s="16">
        <v>14</v>
      </c>
      <c r="CH43" s="16">
        <v>450</v>
      </c>
      <c r="CI43" s="16">
        <v>983.5636363636361</v>
      </c>
      <c r="CJ43" s="16">
        <v>4</v>
      </c>
      <c r="CK43" s="16">
        <v>12</v>
      </c>
      <c r="CL43" s="16">
        <v>360</v>
      </c>
      <c r="CM43" s="16">
        <v>960</v>
      </c>
      <c r="CN43" s="16">
        <v>4</v>
      </c>
      <c r="CO43" s="16">
        <v>15</v>
      </c>
      <c r="CP43" s="16">
        <v>320</v>
      </c>
      <c r="CQ43" s="16">
        <v>768</v>
      </c>
      <c r="CR43" s="16">
        <v>5</v>
      </c>
      <c r="CS43" s="16">
        <v>15</v>
      </c>
      <c r="CT43" s="16">
        <v>548.8636363636363</v>
      </c>
      <c r="CU43" s="16">
        <v>960</v>
      </c>
      <c r="CV43" s="16">
        <v>6</v>
      </c>
      <c r="CW43" s="16">
        <v>16.39272727272728</v>
      </c>
      <c r="CX43" s="16">
        <v>987.954545454543</v>
      </c>
      <c r="CY43" s="16">
        <v>1229.4545454545441</v>
      </c>
      <c r="CZ43" s="16">
        <v>6</v>
      </c>
      <c r="DA43" s="16">
        <v>16.39272727272728</v>
      </c>
      <c r="DB43" s="16">
        <v>987.954545454543</v>
      </c>
      <c r="DC43" s="16">
        <v>1229.4545454545441</v>
      </c>
      <c r="DD43" s="16">
        <v>6</v>
      </c>
      <c r="DE43" s="16">
        <v>16.39272727272728</v>
      </c>
      <c r="DF43" s="16">
        <v>987.954545454543</v>
      </c>
      <c r="DG43" s="16">
        <v>1229.4545454545441</v>
      </c>
      <c r="DH43" s="16">
        <v>5</v>
      </c>
      <c r="DI43" s="16">
        <v>15</v>
      </c>
      <c r="DJ43" s="16">
        <v>548.8636363636363</v>
      </c>
      <c r="DK43" s="16">
        <v>960</v>
      </c>
      <c r="DL43" s="16">
        <v>4</v>
      </c>
      <c r="DM43" s="16">
        <v>12</v>
      </c>
      <c r="DN43" s="16">
        <v>360</v>
      </c>
      <c r="DO43" s="16">
        <v>960</v>
      </c>
    </row>
    <row r="44" spans="2:119" ht="12.75">
      <c r="B44" s="15" t="s">
        <v>39</v>
      </c>
      <c r="C44" s="15" t="s">
        <v>77</v>
      </c>
      <c r="D44" s="16">
        <v>5</v>
      </c>
      <c r="E44" s="16">
        <v>18</v>
      </c>
      <c r="F44" s="16">
        <v>450</v>
      </c>
      <c r="G44" s="16">
        <v>1229.4545454545453</v>
      </c>
      <c r="H44" s="16">
        <v>3</v>
      </c>
      <c r="I44" s="16">
        <v>15</v>
      </c>
      <c r="J44" s="16">
        <v>240</v>
      </c>
      <c r="K44" s="16">
        <v>576</v>
      </c>
      <c r="L44" s="16">
        <v>6.998689655172413</v>
      </c>
      <c r="M44" s="16">
        <v>20.902753103448273</v>
      </c>
      <c r="N44" s="16">
        <v>1119.790344827586</v>
      </c>
      <c r="O44" s="16">
        <v>1768</v>
      </c>
      <c r="P44" s="16">
        <v>9.998128078817734</v>
      </c>
      <c r="Q44" s="16">
        <v>46.65793103448275</v>
      </c>
      <c r="R44" s="16">
        <v>1599.7004926108375</v>
      </c>
      <c r="S44" s="16">
        <v>3499.3448275862065</v>
      </c>
      <c r="T44" s="16">
        <v>5.99887684729064</v>
      </c>
      <c r="U44" s="16">
        <v>17.916645517241378</v>
      </c>
      <c r="V44" s="16">
        <v>959.8202955665024</v>
      </c>
      <c r="W44" s="16">
        <v>1778</v>
      </c>
      <c r="X44" s="16">
        <v>6.860795454545453</v>
      </c>
      <c r="Y44" s="16">
        <v>20.49090909090909</v>
      </c>
      <c r="Z44" s="16">
        <v>1097.7272727272725</v>
      </c>
      <c r="AA44" s="16">
        <v>1536.8181818181815</v>
      </c>
      <c r="AB44" s="16">
        <v>6.998689655172413</v>
      </c>
      <c r="AC44" s="16">
        <v>24</v>
      </c>
      <c r="AD44" s="16">
        <v>1119.790344827586</v>
      </c>
      <c r="AE44" s="16">
        <v>2050</v>
      </c>
      <c r="AF44" s="16">
        <v>8.91903409090909</v>
      </c>
      <c r="AG44" s="16">
        <v>26.63818181818181</v>
      </c>
      <c r="AH44" s="16">
        <v>1097.727272727269</v>
      </c>
      <c r="AI44" s="16">
        <v>1997.8636363636358</v>
      </c>
      <c r="AJ44" s="16">
        <v>12.497660098522168</v>
      </c>
      <c r="AK44" s="16">
        <v>37.326344827586205</v>
      </c>
      <c r="AL44" s="16">
        <v>1999.6256157635469</v>
      </c>
      <c r="AM44" s="16">
        <v>2799.4758620689654</v>
      </c>
      <c r="AN44" s="16">
        <v>9.373245073891626</v>
      </c>
      <c r="AO44" s="16">
        <v>27.99475862068965</v>
      </c>
      <c r="AP44" s="16">
        <v>1499.71921182266</v>
      </c>
      <c r="AQ44" s="16">
        <v>2400</v>
      </c>
      <c r="AR44" s="16">
        <v>6.860795454545453</v>
      </c>
      <c r="AS44" s="16">
        <v>20.49090909090909</v>
      </c>
      <c r="AT44" s="16">
        <v>1097.7272727272725</v>
      </c>
      <c r="AU44" s="16">
        <v>1536.8181818181815</v>
      </c>
      <c r="AV44" s="16">
        <v>5</v>
      </c>
      <c r="AW44" s="16">
        <v>18</v>
      </c>
      <c r="AX44" s="16">
        <v>450</v>
      </c>
      <c r="AY44" s="16">
        <v>1229.4545454545453</v>
      </c>
      <c r="AZ44" s="16">
        <v>5</v>
      </c>
      <c r="BA44" s="16">
        <v>14</v>
      </c>
      <c r="BB44" s="16">
        <v>450</v>
      </c>
      <c r="BC44" s="16">
        <v>983.5636363636361</v>
      </c>
      <c r="BD44" s="16">
        <v>4</v>
      </c>
      <c r="BE44" s="16">
        <v>15</v>
      </c>
      <c r="BF44" s="16">
        <v>320</v>
      </c>
      <c r="BG44" s="16">
        <v>768</v>
      </c>
      <c r="BH44" s="16">
        <v>5</v>
      </c>
      <c r="BI44" s="16">
        <v>15</v>
      </c>
      <c r="BJ44" s="16">
        <v>548.8636363636363</v>
      </c>
      <c r="BK44" s="16">
        <v>960</v>
      </c>
      <c r="BL44" s="16">
        <v>7</v>
      </c>
      <c r="BM44" s="16">
        <v>19.671272727272722</v>
      </c>
      <c r="BN44" s="16">
        <v>1053.818181818184</v>
      </c>
      <c r="BO44" s="16">
        <v>1475.345454545456</v>
      </c>
      <c r="BP44" s="16">
        <v>7</v>
      </c>
      <c r="BQ44" s="16">
        <v>19.671272727272722</v>
      </c>
      <c r="BR44" s="16">
        <v>1053.818181818184</v>
      </c>
      <c r="BS44" s="16">
        <v>1475.345454545456</v>
      </c>
      <c r="BT44" s="16">
        <v>7</v>
      </c>
      <c r="BU44" s="16">
        <v>19.671272727272722</v>
      </c>
      <c r="BV44" s="16">
        <v>1053.818181818184</v>
      </c>
      <c r="BW44" s="16">
        <v>1475.345454545456</v>
      </c>
      <c r="BX44" s="16">
        <v>7</v>
      </c>
      <c r="BY44" s="16">
        <v>19.671272727272722</v>
      </c>
      <c r="BZ44" s="16">
        <v>1053.818181818184</v>
      </c>
      <c r="CA44" s="16">
        <v>1475.345454545456</v>
      </c>
      <c r="CB44" s="16">
        <v>5.488636363636362</v>
      </c>
      <c r="CC44" s="16">
        <v>16.392727272727267</v>
      </c>
      <c r="CD44" s="16">
        <v>878.181818181818</v>
      </c>
      <c r="CE44" s="16">
        <v>1229.454545454545</v>
      </c>
      <c r="CF44" s="16">
        <v>5</v>
      </c>
      <c r="CG44" s="16">
        <v>14</v>
      </c>
      <c r="CH44" s="16">
        <v>450</v>
      </c>
      <c r="CI44" s="16">
        <v>983.5636363636361</v>
      </c>
      <c r="CJ44" s="16">
        <v>4</v>
      </c>
      <c r="CK44" s="16">
        <v>12</v>
      </c>
      <c r="CL44" s="16">
        <v>360</v>
      </c>
      <c r="CM44" s="16">
        <v>960</v>
      </c>
      <c r="CN44" s="16">
        <v>4</v>
      </c>
      <c r="CO44" s="16">
        <v>15</v>
      </c>
      <c r="CP44" s="16">
        <v>320</v>
      </c>
      <c r="CQ44" s="16">
        <v>768</v>
      </c>
      <c r="CR44" s="16">
        <v>5</v>
      </c>
      <c r="CS44" s="16">
        <v>15</v>
      </c>
      <c r="CT44" s="16">
        <v>548.8636363636363</v>
      </c>
      <c r="CU44" s="16">
        <v>960</v>
      </c>
      <c r="CV44" s="16">
        <v>6</v>
      </c>
      <c r="CW44" s="16">
        <v>16.39272727272728</v>
      </c>
      <c r="CX44" s="16">
        <v>987.954545454543</v>
      </c>
      <c r="CY44" s="16">
        <v>1229.4545454545441</v>
      </c>
      <c r="CZ44" s="16">
        <v>6</v>
      </c>
      <c r="DA44" s="16">
        <v>16.39272727272728</v>
      </c>
      <c r="DB44" s="16">
        <v>987.954545454543</v>
      </c>
      <c r="DC44" s="16">
        <v>1229.4545454545441</v>
      </c>
      <c r="DD44" s="16">
        <v>6</v>
      </c>
      <c r="DE44" s="16">
        <v>16.39272727272728</v>
      </c>
      <c r="DF44" s="16">
        <v>987.954545454543</v>
      </c>
      <c r="DG44" s="16">
        <v>1229.4545454545441</v>
      </c>
      <c r="DH44" s="16">
        <v>5</v>
      </c>
      <c r="DI44" s="16">
        <v>15</v>
      </c>
      <c r="DJ44" s="16">
        <v>548.8636363636363</v>
      </c>
      <c r="DK44" s="16">
        <v>960</v>
      </c>
      <c r="DL44" s="16">
        <v>4</v>
      </c>
      <c r="DM44" s="16">
        <v>12</v>
      </c>
      <c r="DN44" s="16">
        <v>360</v>
      </c>
      <c r="DO44" s="16">
        <v>960</v>
      </c>
    </row>
    <row r="45" spans="1:119" s="18" customFormat="1" ht="12.75">
      <c r="A45" s="3"/>
      <c r="B45" s="15" t="s">
        <v>39</v>
      </c>
      <c r="C45" s="15" t="s">
        <v>78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5</v>
      </c>
      <c r="Q45" s="16">
        <v>20</v>
      </c>
      <c r="R45" s="16">
        <v>450</v>
      </c>
      <c r="S45" s="16">
        <v>1800</v>
      </c>
      <c r="T45" s="16">
        <v>5</v>
      </c>
      <c r="U45" s="16">
        <v>20</v>
      </c>
      <c r="V45" s="16">
        <v>450</v>
      </c>
      <c r="W45" s="16">
        <v>1800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5</v>
      </c>
      <c r="AK45" s="16">
        <v>20</v>
      </c>
      <c r="AL45" s="16">
        <v>450</v>
      </c>
      <c r="AM45" s="16">
        <v>1800</v>
      </c>
      <c r="AN45" s="16">
        <v>5</v>
      </c>
      <c r="AO45" s="16">
        <v>20</v>
      </c>
      <c r="AP45" s="16">
        <v>450</v>
      </c>
      <c r="AQ45" s="16">
        <v>1800</v>
      </c>
      <c r="AR45" s="16">
        <v>5</v>
      </c>
      <c r="AS45" s="16">
        <v>20.49090909090909</v>
      </c>
      <c r="AT45" s="16">
        <v>450</v>
      </c>
      <c r="AU45" s="16">
        <v>1536.8181818181815</v>
      </c>
      <c r="AV45" s="16">
        <v>0</v>
      </c>
      <c r="AW45" s="16">
        <v>18</v>
      </c>
      <c r="AX45" s="16">
        <v>0</v>
      </c>
      <c r="AY45" s="16">
        <v>1229.4545454545453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</row>
    <row r="46" spans="1:119" s="18" customFormat="1" ht="12.75">
      <c r="A46" s="3"/>
      <c r="B46" s="15" t="s">
        <v>39</v>
      </c>
      <c r="C46" s="15" t="s">
        <v>79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5</v>
      </c>
      <c r="Q46" s="16">
        <v>20</v>
      </c>
      <c r="R46" s="16">
        <v>450</v>
      </c>
      <c r="S46" s="16">
        <v>1800</v>
      </c>
      <c r="T46" s="16">
        <v>5</v>
      </c>
      <c r="U46" s="16">
        <v>20</v>
      </c>
      <c r="V46" s="16">
        <v>450</v>
      </c>
      <c r="W46" s="16">
        <v>1800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5</v>
      </c>
      <c r="AK46" s="16">
        <v>20</v>
      </c>
      <c r="AL46" s="16">
        <v>450</v>
      </c>
      <c r="AM46" s="16">
        <v>1800</v>
      </c>
      <c r="AN46" s="16">
        <v>5</v>
      </c>
      <c r="AO46" s="16">
        <v>20</v>
      </c>
      <c r="AP46" s="16">
        <v>450</v>
      </c>
      <c r="AQ46" s="16">
        <v>1800</v>
      </c>
      <c r="AR46" s="16">
        <v>5</v>
      </c>
      <c r="AS46" s="16">
        <v>20.49090909090909</v>
      </c>
      <c r="AT46" s="16">
        <v>450</v>
      </c>
      <c r="AU46" s="16">
        <v>1536.8181818181815</v>
      </c>
      <c r="AV46" s="16">
        <v>0</v>
      </c>
      <c r="AW46" s="16">
        <v>18</v>
      </c>
      <c r="AX46" s="16">
        <v>0</v>
      </c>
      <c r="AY46" s="16">
        <v>1229.4545454545453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</row>
    <row r="47" spans="2:119" ht="12.75">
      <c r="B47" s="15" t="s">
        <v>39</v>
      </c>
      <c r="C47" s="15" t="s">
        <v>80</v>
      </c>
      <c r="D47" s="16">
        <v>5</v>
      </c>
      <c r="E47" s="16">
        <v>15</v>
      </c>
      <c r="F47" s="16">
        <v>450</v>
      </c>
      <c r="G47" s="16">
        <v>1438.8</v>
      </c>
      <c r="H47" s="16">
        <v>0</v>
      </c>
      <c r="I47" s="16">
        <v>0</v>
      </c>
      <c r="J47" s="16">
        <v>0</v>
      </c>
      <c r="K47" s="16">
        <v>0</v>
      </c>
      <c r="L47" s="16">
        <v>5.4161470588235305</v>
      </c>
      <c r="M47" s="16">
        <v>16.176225882352945</v>
      </c>
      <c r="N47" s="16">
        <v>1039.9002352941177</v>
      </c>
      <c r="O47" s="16">
        <v>1944</v>
      </c>
      <c r="P47" s="16">
        <v>5</v>
      </c>
      <c r="Q47" s="16">
        <v>29.251764705882355</v>
      </c>
      <c r="R47" s="16">
        <v>783.529411764706</v>
      </c>
      <c r="S47" s="16">
        <v>2193.8823529411766</v>
      </c>
      <c r="T47" s="16">
        <v>5</v>
      </c>
      <c r="U47" s="16">
        <v>15</v>
      </c>
      <c r="V47" s="16">
        <v>891.3430588235295</v>
      </c>
      <c r="W47" s="16">
        <v>1944</v>
      </c>
      <c r="X47" s="16">
        <v>16.216216216216218</v>
      </c>
      <c r="Y47" s="16">
        <v>48.43243243243243</v>
      </c>
      <c r="Z47" s="16">
        <v>2594.5945945945946</v>
      </c>
      <c r="AA47" s="16">
        <v>3632.432432432432</v>
      </c>
      <c r="AB47" s="16">
        <v>5.4161470588235305</v>
      </c>
      <c r="AC47" s="16">
        <v>16.176225882352945</v>
      </c>
      <c r="AD47" s="16">
        <v>1039.9002352941177</v>
      </c>
      <c r="AE47" s="16">
        <v>2943.6</v>
      </c>
      <c r="AF47" s="16">
        <v>12.8</v>
      </c>
      <c r="AG47" s="16">
        <v>38.74594594594597</v>
      </c>
      <c r="AH47" s="16">
        <v>2075.675675675674</v>
      </c>
      <c r="AI47" s="16">
        <v>2905.945945945945</v>
      </c>
      <c r="AJ47" s="16">
        <v>7.835294117647061</v>
      </c>
      <c r="AK47" s="16">
        <v>23.401411764705887</v>
      </c>
      <c r="AL47" s="16">
        <v>1253.6470588235297</v>
      </c>
      <c r="AM47" s="16">
        <v>2106</v>
      </c>
      <c r="AN47" s="16">
        <v>6</v>
      </c>
      <c r="AO47" s="16">
        <v>17</v>
      </c>
      <c r="AP47" s="16">
        <v>940.235294117645</v>
      </c>
      <c r="AQ47" s="16">
        <v>1925</v>
      </c>
      <c r="AR47" s="16">
        <v>5</v>
      </c>
      <c r="AS47" s="16">
        <v>19.37297297297296</v>
      </c>
      <c r="AT47" s="16">
        <v>778.378378378377</v>
      </c>
      <c r="AU47" s="16">
        <v>1438.8</v>
      </c>
      <c r="AV47" s="16">
        <v>5</v>
      </c>
      <c r="AW47" s="16">
        <v>15</v>
      </c>
      <c r="AX47" s="16">
        <v>778.378378378377</v>
      </c>
      <c r="AY47" s="16">
        <v>1438.8</v>
      </c>
      <c r="AZ47" s="16">
        <v>5</v>
      </c>
      <c r="BA47" s="16">
        <v>12</v>
      </c>
      <c r="BB47" s="16">
        <v>450</v>
      </c>
      <c r="BC47" s="16">
        <v>1920</v>
      </c>
      <c r="BD47" s="16">
        <v>0</v>
      </c>
      <c r="BE47" s="16">
        <v>0</v>
      </c>
      <c r="BF47" s="16">
        <v>0</v>
      </c>
      <c r="BG47" s="16">
        <v>0</v>
      </c>
      <c r="BH47" s="16">
        <v>8</v>
      </c>
      <c r="BI47" s="16">
        <v>24.216216216216214</v>
      </c>
      <c r="BJ47" s="16">
        <v>1280</v>
      </c>
      <c r="BK47" s="16">
        <v>1816.216216216216</v>
      </c>
      <c r="BL47" s="16">
        <v>12</v>
      </c>
      <c r="BM47" s="16">
        <v>46.49513513513512</v>
      </c>
      <c r="BN47" s="16">
        <v>1826</v>
      </c>
      <c r="BO47" s="16">
        <v>3487.1351351351364</v>
      </c>
      <c r="BP47" s="16">
        <v>12</v>
      </c>
      <c r="BQ47" s="16">
        <v>46.49513513513512</v>
      </c>
      <c r="BR47" s="16">
        <v>1876</v>
      </c>
      <c r="BS47" s="16">
        <v>3487.1351351351364</v>
      </c>
      <c r="BT47" s="16">
        <v>12</v>
      </c>
      <c r="BU47" s="16">
        <v>46.49513513513512</v>
      </c>
      <c r="BV47" s="16">
        <v>1897</v>
      </c>
      <c r="BW47" s="16">
        <v>3487.1351351351364</v>
      </c>
      <c r="BX47" s="16">
        <v>12</v>
      </c>
      <c r="BY47" s="16">
        <v>46.49513513513512</v>
      </c>
      <c r="BZ47" s="16">
        <v>1862</v>
      </c>
      <c r="CA47" s="16">
        <v>3487.1351351351364</v>
      </c>
      <c r="CB47" s="16">
        <v>12</v>
      </c>
      <c r="CC47" s="16">
        <v>38.74594594594594</v>
      </c>
      <c r="CD47" s="16">
        <v>1920</v>
      </c>
      <c r="CE47" s="16">
        <v>2905.945945945946</v>
      </c>
      <c r="CF47" s="16">
        <v>5</v>
      </c>
      <c r="CG47" s="16">
        <v>12</v>
      </c>
      <c r="CH47" s="16">
        <v>800</v>
      </c>
      <c r="CI47" s="16">
        <v>1920</v>
      </c>
      <c r="CJ47" s="16">
        <v>5</v>
      </c>
      <c r="CK47" s="16">
        <v>10</v>
      </c>
      <c r="CL47" s="16">
        <v>450</v>
      </c>
      <c r="CM47" s="16">
        <v>1600</v>
      </c>
      <c r="CN47" s="16">
        <v>0</v>
      </c>
      <c r="CO47" s="16">
        <v>0</v>
      </c>
      <c r="CP47" s="16">
        <v>0</v>
      </c>
      <c r="CQ47" s="16">
        <v>0</v>
      </c>
      <c r="CR47" s="16">
        <v>8.108108108108109</v>
      </c>
      <c r="CS47" s="16">
        <v>24.216216216216214</v>
      </c>
      <c r="CT47" s="16">
        <v>1297.2972972972973</v>
      </c>
      <c r="CU47" s="16">
        <v>1816.216216216216</v>
      </c>
      <c r="CV47" s="16">
        <v>9.75</v>
      </c>
      <c r="CW47" s="16">
        <v>38.74594594594592</v>
      </c>
      <c r="CX47" s="16">
        <v>1402</v>
      </c>
      <c r="CY47" s="16">
        <v>2905.945945945944</v>
      </c>
      <c r="CZ47" s="16">
        <v>9.75</v>
      </c>
      <c r="DA47" s="16">
        <v>38.74594594594592</v>
      </c>
      <c r="DB47" s="16">
        <v>1560</v>
      </c>
      <c r="DC47" s="16">
        <v>2905.945945945944</v>
      </c>
      <c r="DD47" s="16">
        <v>9.714285714285714</v>
      </c>
      <c r="DE47" s="16">
        <v>38.74594594594592</v>
      </c>
      <c r="DF47" s="16">
        <v>1554</v>
      </c>
      <c r="DG47" s="16">
        <v>2905.945945945944</v>
      </c>
      <c r="DH47" s="16">
        <v>8.108108108108109</v>
      </c>
      <c r="DI47" s="16">
        <v>24.216216216216214</v>
      </c>
      <c r="DJ47" s="16">
        <v>1297.2972972972973</v>
      </c>
      <c r="DK47" s="16">
        <v>1816.216216216216</v>
      </c>
      <c r="DL47" s="16">
        <v>5</v>
      </c>
      <c r="DM47" s="16">
        <v>10</v>
      </c>
      <c r="DN47" s="16">
        <v>800</v>
      </c>
      <c r="DO47" s="16">
        <v>1600</v>
      </c>
    </row>
    <row r="48" spans="2:119" ht="12.75">
      <c r="B48" s="15" t="s">
        <v>39</v>
      </c>
      <c r="C48" s="15" t="s">
        <v>81</v>
      </c>
      <c r="D48" s="16">
        <v>5</v>
      </c>
      <c r="E48" s="16">
        <v>15</v>
      </c>
      <c r="F48" s="16">
        <v>450</v>
      </c>
      <c r="G48" s="16">
        <v>1198.7027027027018</v>
      </c>
      <c r="H48" s="16">
        <v>0</v>
      </c>
      <c r="I48" s="16">
        <v>0</v>
      </c>
      <c r="J48" s="16">
        <v>0</v>
      </c>
      <c r="K48" s="16">
        <v>0</v>
      </c>
      <c r="L48" s="16">
        <v>10</v>
      </c>
      <c r="M48" s="16">
        <v>40.95247058823529</v>
      </c>
      <c r="N48" s="16">
        <v>1470</v>
      </c>
      <c r="O48" s="16">
        <v>3071.435294117647</v>
      </c>
      <c r="P48" s="16">
        <v>9.794117647058824</v>
      </c>
      <c r="Q48" s="16">
        <v>29.251764705882355</v>
      </c>
      <c r="R48" s="16">
        <v>1320</v>
      </c>
      <c r="S48" s="16">
        <v>2193.8823529411766</v>
      </c>
      <c r="T48" s="16">
        <v>11.75294117647059</v>
      </c>
      <c r="U48" s="16">
        <v>35.10211764705882</v>
      </c>
      <c r="V48" s="16">
        <v>1925</v>
      </c>
      <c r="W48" s="16">
        <v>3504</v>
      </c>
      <c r="X48" s="16">
        <v>16.216216216216218</v>
      </c>
      <c r="Y48" s="16">
        <v>48.43243243243243</v>
      </c>
      <c r="Z48" s="16">
        <v>2594.5945945945946</v>
      </c>
      <c r="AA48" s="16">
        <v>3632.432432432432</v>
      </c>
      <c r="AB48" s="16">
        <v>13.711764705882354</v>
      </c>
      <c r="AC48" s="16">
        <v>40.95247058823529</v>
      </c>
      <c r="AD48" s="16">
        <v>2193.8823529411766</v>
      </c>
      <c r="AE48" s="16">
        <v>3071.435294117647</v>
      </c>
      <c r="AF48" s="16">
        <v>6.4</v>
      </c>
      <c r="AG48" s="16">
        <v>38.74594594594597</v>
      </c>
      <c r="AH48" s="16">
        <v>1037.837837837837</v>
      </c>
      <c r="AI48" s="16">
        <v>2905.945945945945</v>
      </c>
      <c r="AJ48" s="16">
        <v>5</v>
      </c>
      <c r="AK48" s="16">
        <v>23.401411764705887</v>
      </c>
      <c r="AL48" s="16">
        <v>626.8235294117649</v>
      </c>
      <c r="AM48" s="16">
        <v>1755.1058823529415</v>
      </c>
      <c r="AN48" s="16">
        <v>5</v>
      </c>
      <c r="AO48" s="16">
        <v>10</v>
      </c>
      <c r="AP48" s="16">
        <v>450</v>
      </c>
      <c r="AQ48" s="16">
        <v>1066</v>
      </c>
      <c r="AR48" s="16">
        <v>5</v>
      </c>
      <c r="AS48" s="16">
        <v>19.37297297297296</v>
      </c>
      <c r="AT48" s="16">
        <v>778.378378378377</v>
      </c>
      <c r="AU48" s="16">
        <v>1198.7027027027018</v>
      </c>
      <c r="AV48" s="16">
        <v>5</v>
      </c>
      <c r="AW48" s="16">
        <v>15</v>
      </c>
      <c r="AX48" s="16">
        <v>778.378378378377</v>
      </c>
      <c r="AY48" s="16">
        <v>1198.7027027027018</v>
      </c>
      <c r="AZ48" s="16">
        <v>5</v>
      </c>
      <c r="BA48" s="16">
        <v>12</v>
      </c>
      <c r="BB48" s="16">
        <v>450</v>
      </c>
      <c r="BC48" s="16">
        <v>1920</v>
      </c>
      <c r="BD48" s="16">
        <v>0</v>
      </c>
      <c r="BE48" s="16">
        <v>0</v>
      </c>
      <c r="BF48" s="16">
        <v>0</v>
      </c>
      <c r="BG48" s="16">
        <v>0</v>
      </c>
      <c r="BH48" s="16">
        <v>8</v>
      </c>
      <c r="BI48" s="16">
        <v>24.216216216216214</v>
      </c>
      <c r="BJ48" s="16">
        <v>1280</v>
      </c>
      <c r="BK48" s="16">
        <v>1816.216216216216</v>
      </c>
      <c r="BL48" s="16">
        <v>12</v>
      </c>
      <c r="BM48" s="16">
        <v>46.49513513513512</v>
      </c>
      <c r="BN48" s="16">
        <v>1826</v>
      </c>
      <c r="BO48" s="16">
        <v>3487.1351351351364</v>
      </c>
      <c r="BP48" s="16">
        <v>12</v>
      </c>
      <c r="BQ48" s="16">
        <v>46.49513513513512</v>
      </c>
      <c r="BR48" s="16">
        <v>1876</v>
      </c>
      <c r="BS48" s="16">
        <v>3487.1351351351364</v>
      </c>
      <c r="BT48" s="16">
        <v>12</v>
      </c>
      <c r="BU48" s="16">
        <v>46.49513513513512</v>
      </c>
      <c r="BV48" s="16">
        <v>1897</v>
      </c>
      <c r="BW48" s="16">
        <v>3487.1351351351364</v>
      </c>
      <c r="BX48" s="16">
        <v>12</v>
      </c>
      <c r="BY48" s="16">
        <v>46.49513513513512</v>
      </c>
      <c r="BZ48" s="16">
        <v>1862</v>
      </c>
      <c r="CA48" s="16">
        <v>3487.1351351351364</v>
      </c>
      <c r="CB48" s="16">
        <v>12</v>
      </c>
      <c r="CC48" s="16">
        <v>38.74594594594594</v>
      </c>
      <c r="CD48" s="16">
        <v>1920</v>
      </c>
      <c r="CE48" s="16">
        <v>2905.945945945946</v>
      </c>
      <c r="CF48" s="16">
        <v>5</v>
      </c>
      <c r="CG48" s="16">
        <v>12</v>
      </c>
      <c r="CH48" s="16">
        <v>800</v>
      </c>
      <c r="CI48" s="16">
        <v>1920</v>
      </c>
      <c r="CJ48" s="16">
        <v>5</v>
      </c>
      <c r="CK48" s="16">
        <v>10</v>
      </c>
      <c r="CL48" s="16">
        <v>450</v>
      </c>
      <c r="CM48" s="16">
        <v>1600</v>
      </c>
      <c r="CN48" s="16">
        <v>0</v>
      </c>
      <c r="CO48" s="16">
        <v>0</v>
      </c>
      <c r="CP48" s="16">
        <v>0</v>
      </c>
      <c r="CQ48" s="16">
        <v>0</v>
      </c>
      <c r="CR48" s="16">
        <v>8.108108108108109</v>
      </c>
      <c r="CS48" s="16">
        <v>24.216216216216214</v>
      </c>
      <c r="CT48" s="16">
        <v>1297.2972972972973</v>
      </c>
      <c r="CU48" s="16">
        <v>1816.216216216216</v>
      </c>
      <c r="CV48" s="16">
        <v>9.75</v>
      </c>
      <c r="CW48" s="16">
        <v>38.74594594594592</v>
      </c>
      <c r="CX48" s="16">
        <v>1402</v>
      </c>
      <c r="CY48" s="16">
        <v>2905.945945945944</v>
      </c>
      <c r="CZ48" s="16">
        <v>9.75</v>
      </c>
      <c r="DA48" s="16">
        <v>38.74594594594592</v>
      </c>
      <c r="DB48" s="16">
        <v>1560</v>
      </c>
      <c r="DC48" s="16">
        <v>2905.945945945944</v>
      </c>
      <c r="DD48" s="16">
        <v>9.714285714285714</v>
      </c>
      <c r="DE48" s="16">
        <v>38.74594594594592</v>
      </c>
      <c r="DF48" s="16">
        <v>1554</v>
      </c>
      <c r="DG48" s="16">
        <v>2905.945945945944</v>
      </c>
      <c r="DH48" s="16">
        <v>8.108108108108109</v>
      </c>
      <c r="DI48" s="16">
        <v>24.216216216216214</v>
      </c>
      <c r="DJ48" s="16">
        <v>1297.2972972972973</v>
      </c>
      <c r="DK48" s="16">
        <v>1816.216216216216</v>
      </c>
      <c r="DL48" s="16">
        <v>5</v>
      </c>
      <c r="DM48" s="16">
        <v>10</v>
      </c>
      <c r="DN48" s="16">
        <v>800</v>
      </c>
      <c r="DO48" s="16">
        <v>1600</v>
      </c>
    </row>
    <row r="49" spans="2:119" ht="12.75">
      <c r="B49" s="15" t="s">
        <v>39</v>
      </c>
      <c r="C49" s="15" t="s">
        <v>82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5</v>
      </c>
      <c r="Q49" s="16">
        <v>29.251764705882355</v>
      </c>
      <c r="R49" s="16">
        <v>454.4470588235295</v>
      </c>
      <c r="S49" s="16">
        <v>2193.8823529411766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5.666666666666667</v>
      </c>
      <c r="AK49" s="16">
        <v>23.401411764705887</v>
      </c>
      <c r="AL49" s="16">
        <v>436</v>
      </c>
      <c r="AM49" s="16">
        <v>2106</v>
      </c>
      <c r="AN49" s="16">
        <v>6</v>
      </c>
      <c r="AO49" s="16">
        <v>17</v>
      </c>
      <c r="AP49" s="16">
        <v>462</v>
      </c>
      <c r="AQ49" s="16">
        <v>1974</v>
      </c>
      <c r="AR49" s="16">
        <v>5</v>
      </c>
      <c r="AS49" s="16">
        <v>19.37297297297296</v>
      </c>
      <c r="AT49" s="16">
        <v>410</v>
      </c>
      <c r="AU49" s="16">
        <v>1308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</row>
    <row r="50" spans="2:119" ht="12.75">
      <c r="B50" s="15" t="s">
        <v>39</v>
      </c>
      <c r="C50" s="15" t="s">
        <v>83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5</v>
      </c>
      <c r="Q50" s="16">
        <v>29.251764705882355</v>
      </c>
      <c r="R50" s="16">
        <v>455</v>
      </c>
      <c r="S50" s="16">
        <v>2193.8823529411766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5</v>
      </c>
      <c r="AK50" s="16">
        <v>23.401411764705887</v>
      </c>
      <c r="AL50" s="16">
        <v>436</v>
      </c>
      <c r="AM50" s="16">
        <v>1755.1058823529415</v>
      </c>
      <c r="AN50" s="16">
        <v>5</v>
      </c>
      <c r="AO50" s="16">
        <v>10</v>
      </c>
      <c r="AP50" s="16">
        <v>450</v>
      </c>
      <c r="AQ50" s="16">
        <v>1148</v>
      </c>
      <c r="AR50" s="16">
        <v>5</v>
      </c>
      <c r="AS50" s="16">
        <v>19.37297297297296</v>
      </c>
      <c r="AT50" s="16">
        <v>410</v>
      </c>
      <c r="AU50" s="16">
        <v>1089.729729729729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</row>
    <row r="51" spans="2:119" ht="12.75">
      <c r="B51" s="15" t="s">
        <v>39</v>
      </c>
      <c r="C51" s="15" t="s">
        <v>84</v>
      </c>
      <c r="D51" s="16">
        <v>5</v>
      </c>
      <c r="E51" s="16">
        <v>22.12</v>
      </c>
      <c r="F51" s="16">
        <v>450</v>
      </c>
      <c r="G51" s="16">
        <v>1161.3</v>
      </c>
      <c r="H51" s="16">
        <v>4</v>
      </c>
      <c r="I51" s="16">
        <v>15</v>
      </c>
      <c r="J51" s="16">
        <v>320</v>
      </c>
      <c r="K51" s="16">
        <v>768</v>
      </c>
      <c r="L51" s="16">
        <v>5.990112980769229</v>
      </c>
      <c r="M51" s="16">
        <v>17.890470769230763</v>
      </c>
      <c r="N51" s="16">
        <v>958.4180769230767</v>
      </c>
      <c r="O51" s="16">
        <v>1677.231634615384</v>
      </c>
      <c r="P51" s="16">
        <v>8.557304258241757</v>
      </c>
      <c r="Q51" s="16">
        <v>35.996923076923075</v>
      </c>
      <c r="R51" s="16">
        <v>1369.1686813186811</v>
      </c>
      <c r="S51" s="16">
        <v>2699.7692307692305</v>
      </c>
      <c r="T51" s="16">
        <v>5.134382554945054</v>
      </c>
      <c r="U51" s="16">
        <v>15.334689230769227</v>
      </c>
      <c r="V51" s="16">
        <v>821.5012087912087</v>
      </c>
      <c r="W51" s="16">
        <v>1625</v>
      </c>
      <c r="X51" s="16">
        <v>7.40625</v>
      </c>
      <c r="Y51" s="16">
        <v>22.12</v>
      </c>
      <c r="Z51" s="16">
        <v>1422</v>
      </c>
      <c r="AA51" s="16">
        <v>2304</v>
      </c>
      <c r="AB51" s="16">
        <v>5.990112980769229</v>
      </c>
      <c r="AC51" s="16">
        <v>17.890470769230763</v>
      </c>
      <c r="AD51" s="16">
        <v>1150.101692307692</v>
      </c>
      <c r="AE51" s="16">
        <v>2192.4</v>
      </c>
      <c r="AF51" s="16">
        <v>9.628125</v>
      </c>
      <c r="AG51" s="16">
        <v>28.755999999999997</v>
      </c>
      <c r="AH51" s="16">
        <v>1540.5</v>
      </c>
      <c r="AI51" s="16">
        <v>2156.7</v>
      </c>
      <c r="AJ51" s="16">
        <v>9.642032967032966</v>
      </c>
      <c r="AK51" s="16">
        <v>28.797538461538455</v>
      </c>
      <c r="AL51" s="16">
        <v>1542.7252747252746</v>
      </c>
      <c r="AM51" s="16">
        <v>2912</v>
      </c>
      <c r="AN51" s="16">
        <v>10</v>
      </c>
      <c r="AO51" s="16">
        <v>21.598153846153842</v>
      </c>
      <c r="AP51" s="16">
        <v>1157.0439560439559</v>
      </c>
      <c r="AQ51" s="16">
        <v>2883</v>
      </c>
      <c r="AR51" s="16">
        <v>7.40625</v>
      </c>
      <c r="AS51" s="16">
        <v>22.12</v>
      </c>
      <c r="AT51" s="16">
        <v>1422</v>
      </c>
      <c r="AU51" s="16">
        <v>2806.8</v>
      </c>
      <c r="AV51" s="16">
        <v>5</v>
      </c>
      <c r="AW51" s="16">
        <v>22.12</v>
      </c>
      <c r="AX51" s="16">
        <v>829.5</v>
      </c>
      <c r="AY51" s="16">
        <v>1161.3</v>
      </c>
      <c r="AZ51" s="16">
        <v>5.925</v>
      </c>
      <c r="BA51" s="16">
        <v>17.695999999999998</v>
      </c>
      <c r="BB51" s="16">
        <v>533.25</v>
      </c>
      <c r="BC51" s="16">
        <v>1327.2</v>
      </c>
      <c r="BD51" s="16">
        <v>5</v>
      </c>
      <c r="BE51" s="16">
        <v>15</v>
      </c>
      <c r="BF51" s="16">
        <v>400</v>
      </c>
      <c r="BG51" s="16">
        <v>960</v>
      </c>
      <c r="BH51" s="16">
        <v>5</v>
      </c>
      <c r="BI51" s="16">
        <v>15</v>
      </c>
      <c r="BJ51" s="16">
        <v>592.5</v>
      </c>
      <c r="BK51" s="16">
        <v>960</v>
      </c>
      <c r="BL51" s="16">
        <v>7.11</v>
      </c>
      <c r="BM51" s="16">
        <v>21.235200000000003</v>
      </c>
      <c r="BN51" s="16">
        <v>1137.6</v>
      </c>
      <c r="BO51" s="16">
        <v>1592.64</v>
      </c>
      <c r="BP51" s="16">
        <v>7.11</v>
      </c>
      <c r="BQ51" s="16">
        <v>21.235200000000003</v>
      </c>
      <c r="BR51" s="16">
        <f>1137.6*1.02</f>
        <v>1160.3519999999999</v>
      </c>
      <c r="BS51" s="16">
        <f>1694*1.02</f>
        <v>1727.88</v>
      </c>
      <c r="BT51" s="16">
        <v>7.11</v>
      </c>
      <c r="BU51" s="16">
        <v>21.235200000000003</v>
      </c>
      <c r="BV51" s="16">
        <f>1137.6*1.02</f>
        <v>1160.3519999999999</v>
      </c>
      <c r="BW51" s="16">
        <f>1649*1.02</f>
        <v>1681.98</v>
      </c>
      <c r="BX51" s="16">
        <v>7.11</v>
      </c>
      <c r="BY51" s="16">
        <v>21.235200000000003</v>
      </c>
      <c r="BZ51" s="16">
        <v>1137.6</v>
      </c>
      <c r="CA51" s="16">
        <v>1592.64</v>
      </c>
      <c r="CB51" s="16">
        <v>5.925</v>
      </c>
      <c r="CC51" s="16">
        <v>17.695999999999998</v>
      </c>
      <c r="CD51" s="16">
        <v>948</v>
      </c>
      <c r="CE51" s="16">
        <v>1327.2</v>
      </c>
      <c r="CF51" s="16">
        <v>5.925</v>
      </c>
      <c r="CG51" s="16">
        <v>17.695999999999998</v>
      </c>
      <c r="CH51" s="16">
        <v>853.2</v>
      </c>
      <c r="CI51" s="16">
        <v>1327.2</v>
      </c>
      <c r="CJ51" s="16">
        <v>5</v>
      </c>
      <c r="CK51" s="16">
        <v>15</v>
      </c>
      <c r="CL51" s="16">
        <f>450*1.02</f>
        <v>459</v>
      </c>
      <c r="CM51" s="16">
        <f>1008*1.02</f>
        <v>1028.16</v>
      </c>
      <c r="CN51" s="16">
        <v>5</v>
      </c>
      <c r="CO51" s="16">
        <v>15</v>
      </c>
      <c r="CP51" s="16">
        <v>400</v>
      </c>
      <c r="CQ51" s="16">
        <v>960</v>
      </c>
      <c r="CR51" s="16">
        <v>5</v>
      </c>
      <c r="CS51" s="16">
        <v>15</v>
      </c>
      <c r="CT51" s="16">
        <f>592.5*1.02</f>
        <v>604.35</v>
      </c>
      <c r="CU51" s="16">
        <f>1029*1.02</f>
        <v>1049.58</v>
      </c>
      <c r="CV51" s="16">
        <v>5.925</v>
      </c>
      <c r="CW51" s="16">
        <v>17.696</v>
      </c>
      <c r="CX51" s="16">
        <v>948</v>
      </c>
      <c r="CY51" s="16">
        <v>1327.2</v>
      </c>
      <c r="CZ51" s="16">
        <v>5.925</v>
      </c>
      <c r="DA51" s="16">
        <v>17.696</v>
      </c>
      <c r="DB51" s="16">
        <v>948</v>
      </c>
      <c r="DC51" s="16">
        <v>1327.2</v>
      </c>
      <c r="DD51" s="16">
        <v>5.925</v>
      </c>
      <c r="DE51" s="16">
        <v>17.696</v>
      </c>
      <c r="DF51" s="16">
        <f>948*1.02</f>
        <v>966.96</v>
      </c>
      <c r="DG51" s="16">
        <f>1522*1.02</f>
        <v>1552.44</v>
      </c>
      <c r="DH51" s="16">
        <v>5</v>
      </c>
      <c r="DI51" s="16">
        <v>15</v>
      </c>
      <c r="DJ51" s="16">
        <f>592.5*1.02</f>
        <v>604.35</v>
      </c>
      <c r="DK51" s="16">
        <f>1281*1.02</f>
        <v>1306.6200000000001</v>
      </c>
      <c r="DL51" s="16">
        <v>5</v>
      </c>
      <c r="DM51" s="16">
        <v>15</v>
      </c>
      <c r="DN51" s="16">
        <v>592.5</v>
      </c>
      <c r="DO51" s="16">
        <v>1350</v>
      </c>
    </row>
    <row r="52" spans="2:119" ht="12.75">
      <c r="B52" s="15" t="s">
        <v>39</v>
      </c>
      <c r="C52" s="15" t="s">
        <v>85</v>
      </c>
      <c r="D52" s="16">
        <v>5</v>
      </c>
      <c r="E52" s="16">
        <v>22.12</v>
      </c>
      <c r="F52" s="16">
        <v>450</v>
      </c>
      <c r="G52" s="16">
        <v>1161.3</v>
      </c>
      <c r="H52" s="16">
        <v>4</v>
      </c>
      <c r="I52" s="16">
        <v>15</v>
      </c>
      <c r="J52" s="16">
        <v>320</v>
      </c>
      <c r="K52" s="16">
        <v>768</v>
      </c>
      <c r="L52" s="16">
        <v>8.436778846153846</v>
      </c>
      <c r="M52" s="16">
        <v>25.19784615384615</v>
      </c>
      <c r="N52" s="16">
        <v>1260</v>
      </c>
      <c r="O52" s="16">
        <v>3228</v>
      </c>
      <c r="P52" s="16">
        <v>12.052541208791208</v>
      </c>
      <c r="Q52" s="16">
        <v>35.996923076923075</v>
      </c>
      <c r="R52" s="16">
        <v>2100</v>
      </c>
      <c r="S52" s="16">
        <v>3604.8</v>
      </c>
      <c r="T52" s="16">
        <v>8.677829670329668</v>
      </c>
      <c r="U52" s="16">
        <v>26.4</v>
      </c>
      <c r="V52" s="16">
        <v>1368</v>
      </c>
      <c r="W52" s="16">
        <v>3228</v>
      </c>
      <c r="X52" s="16">
        <v>7.40625</v>
      </c>
      <c r="Y52" s="16">
        <v>22.12</v>
      </c>
      <c r="Z52" s="16">
        <v>1422</v>
      </c>
      <c r="AA52" s="16">
        <v>2304</v>
      </c>
      <c r="AB52" s="16">
        <v>8.436778846153846</v>
      </c>
      <c r="AC52" s="16">
        <v>25.19784615384615</v>
      </c>
      <c r="AD52" s="16">
        <v>1349.8846153846152</v>
      </c>
      <c r="AE52" s="16">
        <v>2362.298076923076</v>
      </c>
      <c r="AF52" s="16">
        <v>9.628125</v>
      </c>
      <c r="AG52" s="16">
        <v>28.755999999999997</v>
      </c>
      <c r="AH52" s="16">
        <v>1540.5</v>
      </c>
      <c r="AI52" s="16">
        <v>2156.7</v>
      </c>
      <c r="AJ52" s="16">
        <v>6.8458434065934055</v>
      </c>
      <c r="AK52" s="16">
        <v>28.797538461538455</v>
      </c>
      <c r="AL52" s="16">
        <v>1095.334945054945</v>
      </c>
      <c r="AM52" s="16">
        <v>2640</v>
      </c>
      <c r="AN52" s="16">
        <v>8</v>
      </c>
      <c r="AO52" s="16">
        <v>15.334689230769227</v>
      </c>
      <c r="AP52" s="16">
        <v>821.5012087912087</v>
      </c>
      <c r="AQ52" s="16">
        <v>2168</v>
      </c>
      <c r="AR52" s="16">
        <v>7.40625</v>
      </c>
      <c r="AS52" s="16">
        <v>22.12</v>
      </c>
      <c r="AT52" s="16">
        <v>1185</v>
      </c>
      <c r="AU52" s="16">
        <v>2073.75</v>
      </c>
      <c r="AV52" s="16">
        <v>5</v>
      </c>
      <c r="AW52" s="16">
        <v>22.12</v>
      </c>
      <c r="AX52" s="16">
        <v>829.5</v>
      </c>
      <c r="AY52" s="16">
        <v>1161.3</v>
      </c>
      <c r="AZ52" s="16">
        <v>5.925</v>
      </c>
      <c r="BA52" s="16">
        <v>17.695999999999998</v>
      </c>
      <c r="BB52" s="16">
        <v>533.25</v>
      </c>
      <c r="BC52" s="16">
        <v>1327.2</v>
      </c>
      <c r="BD52" s="16">
        <v>5</v>
      </c>
      <c r="BE52" s="16">
        <v>15</v>
      </c>
      <c r="BF52" s="16">
        <v>400</v>
      </c>
      <c r="BG52" s="16">
        <v>960</v>
      </c>
      <c r="BH52" s="16">
        <v>5</v>
      </c>
      <c r="BI52" s="16">
        <v>15</v>
      </c>
      <c r="BJ52" s="16">
        <v>592.5</v>
      </c>
      <c r="BK52" s="16">
        <v>960</v>
      </c>
      <c r="BL52" s="16">
        <v>7.11</v>
      </c>
      <c r="BM52" s="16">
        <v>21.235200000000003</v>
      </c>
      <c r="BN52" s="16">
        <v>1137.6</v>
      </c>
      <c r="BO52" s="16">
        <v>1592.64</v>
      </c>
      <c r="BP52" s="16">
        <v>7.11</v>
      </c>
      <c r="BQ52" s="16">
        <v>21.235200000000003</v>
      </c>
      <c r="BR52" s="16">
        <v>1160.3519999999999</v>
      </c>
      <c r="BS52" s="16">
        <v>1727.88</v>
      </c>
      <c r="BT52" s="16">
        <v>7.11</v>
      </c>
      <c r="BU52" s="16">
        <v>21.235200000000003</v>
      </c>
      <c r="BV52" s="16">
        <f>1137.6*1.02</f>
        <v>1160.3519999999999</v>
      </c>
      <c r="BW52" s="16">
        <f>1649*1.02</f>
        <v>1681.98</v>
      </c>
      <c r="BX52" s="16">
        <v>7.11</v>
      </c>
      <c r="BY52" s="16">
        <v>21.235200000000003</v>
      </c>
      <c r="BZ52" s="16">
        <v>1137.6</v>
      </c>
      <c r="CA52" s="16">
        <v>1592.64</v>
      </c>
      <c r="CB52" s="16">
        <v>5.925</v>
      </c>
      <c r="CC52" s="16">
        <v>17.695999999999998</v>
      </c>
      <c r="CD52" s="16">
        <v>948</v>
      </c>
      <c r="CE52" s="16">
        <v>1327.2</v>
      </c>
      <c r="CF52" s="16">
        <v>5.925</v>
      </c>
      <c r="CG52" s="16">
        <v>17.695999999999998</v>
      </c>
      <c r="CH52" s="16">
        <v>853.2</v>
      </c>
      <c r="CI52" s="16">
        <v>1327.2</v>
      </c>
      <c r="CJ52" s="16">
        <v>5</v>
      </c>
      <c r="CK52" s="16">
        <v>15</v>
      </c>
      <c r="CL52" s="16">
        <f>450*1.02</f>
        <v>459</v>
      </c>
      <c r="CM52" s="16">
        <f>1008*1.02</f>
        <v>1028.16</v>
      </c>
      <c r="CN52" s="16">
        <v>5</v>
      </c>
      <c r="CO52" s="16">
        <v>15</v>
      </c>
      <c r="CP52" s="16">
        <v>400</v>
      </c>
      <c r="CQ52" s="16">
        <v>960</v>
      </c>
      <c r="CR52" s="16">
        <v>5</v>
      </c>
      <c r="CS52" s="16">
        <v>15</v>
      </c>
      <c r="CT52" s="16">
        <f>592.5*1.02</f>
        <v>604.35</v>
      </c>
      <c r="CU52" s="16">
        <f>1029*1.02</f>
        <v>1049.58</v>
      </c>
      <c r="CV52" s="16">
        <v>5.925</v>
      </c>
      <c r="CW52" s="16">
        <v>17.696</v>
      </c>
      <c r="CX52" s="16">
        <v>948</v>
      </c>
      <c r="CY52" s="16">
        <v>1327.2</v>
      </c>
      <c r="CZ52" s="16">
        <v>5.925</v>
      </c>
      <c r="DA52" s="16">
        <v>17.696</v>
      </c>
      <c r="DB52" s="16">
        <v>948</v>
      </c>
      <c r="DC52" s="16">
        <v>1327.2</v>
      </c>
      <c r="DD52" s="16">
        <v>5.925</v>
      </c>
      <c r="DE52" s="16">
        <v>17.696</v>
      </c>
      <c r="DF52" s="16">
        <f>948*1.02</f>
        <v>966.96</v>
      </c>
      <c r="DG52" s="16">
        <f>1522*1.02</f>
        <v>1552.44</v>
      </c>
      <c r="DH52" s="16">
        <v>5</v>
      </c>
      <c r="DI52" s="16">
        <v>15</v>
      </c>
      <c r="DJ52" s="16">
        <f>592.5*1.02</f>
        <v>604.35</v>
      </c>
      <c r="DK52" s="16">
        <f>1281*1.02</f>
        <v>1306.6200000000001</v>
      </c>
      <c r="DL52" s="16">
        <v>5</v>
      </c>
      <c r="DM52" s="16">
        <v>15</v>
      </c>
      <c r="DN52" s="16">
        <v>592.5</v>
      </c>
      <c r="DO52" s="16">
        <v>1350</v>
      </c>
    </row>
    <row r="53" spans="2:119" ht="12.75">
      <c r="B53" s="15" t="s">
        <v>39</v>
      </c>
      <c r="C53" s="15" t="s">
        <v>86</v>
      </c>
      <c r="D53" s="16">
        <v>5</v>
      </c>
      <c r="E53" s="16">
        <v>12.8</v>
      </c>
      <c r="F53" s="16">
        <v>450</v>
      </c>
      <c r="G53" s="16">
        <v>1056</v>
      </c>
      <c r="H53" s="16">
        <v>2</v>
      </c>
      <c r="I53" s="16">
        <v>15</v>
      </c>
      <c r="J53" s="16">
        <v>160</v>
      </c>
      <c r="K53" s="16">
        <v>384</v>
      </c>
      <c r="L53" s="16">
        <v>8</v>
      </c>
      <c r="M53" s="16">
        <v>34.87138983050846</v>
      </c>
      <c r="N53" s="16">
        <v>1148</v>
      </c>
      <c r="O53" s="16">
        <v>2615.3542372881348</v>
      </c>
      <c r="P53" s="16">
        <v>5.559851694915253</v>
      </c>
      <c r="Q53" s="16">
        <v>16.605423728813555</v>
      </c>
      <c r="R53" s="16">
        <v>686</v>
      </c>
      <c r="S53" s="16">
        <v>1245.4067796610166</v>
      </c>
      <c r="T53" s="16">
        <v>10</v>
      </c>
      <c r="U53" s="16">
        <v>29.8897627118644</v>
      </c>
      <c r="V53" s="16">
        <v>1260</v>
      </c>
      <c r="W53" s="16">
        <v>2241.73220338983</v>
      </c>
      <c r="X53" s="16">
        <v>14.285714285714283</v>
      </c>
      <c r="Y53" s="16">
        <v>42.66666666666666</v>
      </c>
      <c r="Z53" s="16">
        <v>2009</v>
      </c>
      <c r="AA53" s="16">
        <v>3200</v>
      </c>
      <c r="AB53" s="16">
        <v>11.675688559322031</v>
      </c>
      <c r="AC53" s="16">
        <v>34.87138983050846</v>
      </c>
      <c r="AD53" s="16">
        <v>1868.110169491525</v>
      </c>
      <c r="AE53" s="16">
        <v>2615.3542372881348</v>
      </c>
      <c r="AF53" s="16">
        <v>9.348314606741573</v>
      </c>
      <c r="AG53" s="16">
        <v>30.68164794007492</v>
      </c>
      <c r="AH53" s="16">
        <v>1849.1171749598707</v>
      </c>
      <c r="AI53" s="16">
        <v>3200</v>
      </c>
      <c r="AJ53" s="16">
        <v>5</v>
      </c>
      <c r="AK53" s="16">
        <v>15</v>
      </c>
      <c r="AL53" s="16">
        <v>640.4949152542372</v>
      </c>
      <c r="AM53" s="16">
        <v>996.3254237288133</v>
      </c>
      <c r="AN53" s="16">
        <v>5</v>
      </c>
      <c r="AO53" s="16">
        <v>9</v>
      </c>
      <c r="AP53" s="16">
        <v>571.4285714285725</v>
      </c>
      <c r="AQ53" s="16">
        <v>1584</v>
      </c>
      <c r="AR53" s="16">
        <v>5</v>
      </c>
      <c r="AS53" s="16">
        <v>12.8</v>
      </c>
      <c r="AT53" s="16">
        <v>571.4285714285725</v>
      </c>
      <c r="AU53" s="16">
        <v>1152</v>
      </c>
      <c r="AV53" s="16">
        <v>5</v>
      </c>
      <c r="AW53" s="16">
        <v>12.8</v>
      </c>
      <c r="AX53" s="16">
        <v>571.4285714285725</v>
      </c>
      <c r="AY53" s="16">
        <v>1056</v>
      </c>
      <c r="AZ53" s="16">
        <v>5</v>
      </c>
      <c r="BA53" s="16">
        <v>20</v>
      </c>
      <c r="BB53" s="16">
        <v>450</v>
      </c>
      <c r="BC53" s="16">
        <v>1800</v>
      </c>
      <c r="BD53" s="16">
        <v>3</v>
      </c>
      <c r="BE53" s="16">
        <v>15</v>
      </c>
      <c r="BF53" s="16">
        <v>240</v>
      </c>
      <c r="BG53" s="16">
        <v>576</v>
      </c>
      <c r="BH53" s="16">
        <v>7.1428571428571415</v>
      </c>
      <c r="BI53" s="16">
        <v>21.33333333333333</v>
      </c>
      <c r="BJ53" s="16">
        <v>1142.8571428571427</v>
      </c>
      <c r="BK53" s="16">
        <v>1600</v>
      </c>
      <c r="BL53" s="16">
        <v>13</v>
      </c>
      <c r="BM53" s="16">
        <v>40.96</v>
      </c>
      <c r="BN53" s="16">
        <v>1877.5555555555557</v>
      </c>
      <c r="BO53" s="16">
        <v>3072</v>
      </c>
      <c r="BP53" s="16">
        <v>13</v>
      </c>
      <c r="BQ53" s="16">
        <v>40.96</v>
      </c>
      <c r="BR53" s="16">
        <v>1845.2</v>
      </c>
      <c r="BS53" s="16">
        <v>3072</v>
      </c>
      <c r="BT53" s="16">
        <v>13</v>
      </c>
      <c r="BU53" s="16">
        <v>40.96</v>
      </c>
      <c r="BV53" s="16">
        <v>1935.5</v>
      </c>
      <c r="BW53" s="16">
        <v>3072</v>
      </c>
      <c r="BX53" s="16">
        <v>13</v>
      </c>
      <c r="BY53" s="16">
        <v>40.96</v>
      </c>
      <c r="BZ53" s="16">
        <v>1813</v>
      </c>
      <c r="CA53" s="16">
        <v>3072</v>
      </c>
      <c r="CB53" s="16">
        <v>11.428571428571427</v>
      </c>
      <c r="CC53" s="16">
        <v>34.133333333333326</v>
      </c>
      <c r="CD53" s="16">
        <v>1652</v>
      </c>
      <c r="CE53" s="16">
        <v>2560</v>
      </c>
      <c r="CF53" s="16">
        <v>5</v>
      </c>
      <c r="CG53" s="16">
        <v>20</v>
      </c>
      <c r="CH53" s="16">
        <v>800</v>
      </c>
      <c r="CI53" s="16">
        <v>1800</v>
      </c>
      <c r="CJ53" s="16">
        <v>5</v>
      </c>
      <c r="CK53" s="16">
        <v>15</v>
      </c>
      <c r="CL53" s="16">
        <v>450</v>
      </c>
      <c r="CM53" s="16">
        <v>1600</v>
      </c>
      <c r="CN53" s="16">
        <v>3</v>
      </c>
      <c r="CO53" s="16">
        <v>15</v>
      </c>
      <c r="CP53" s="16">
        <v>240</v>
      </c>
      <c r="CQ53" s="16">
        <v>576</v>
      </c>
      <c r="CR53" s="16">
        <v>7.1428571428571415</v>
      </c>
      <c r="CS53" s="16">
        <v>21.33333333333333</v>
      </c>
      <c r="CT53" s="16">
        <v>1142.8571428571427</v>
      </c>
      <c r="CU53" s="16">
        <v>1600</v>
      </c>
      <c r="CV53" s="16">
        <v>11</v>
      </c>
      <c r="CW53" s="16">
        <v>34.13333333333336</v>
      </c>
      <c r="CX53" s="16">
        <v>1368.5</v>
      </c>
      <c r="CY53" s="16">
        <v>2560</v>
      </c>
      <c r="CZ53" s="16">
        <v>11</v>
      </c>
      <c r="DA53" s="16">
        <v>34.13333333333336</v>
      </c>
      <c r="DB53" s="16">
        <v>1368.5</v>
      </c>
      <c r="DC53" s="16">
        <v>2560</v>
      </c>
      <c r="DD53" s="16">
        <v>11</v>
      </c>
      <c r="DE53" s="16">
        <v>34.13333333333336</v>
      </c>
      <c r="DF53" s="16">
        <v>1294</v>
      </c>
      <c r="DG53" s="16">
        <v>2560</v>
      </c>
      <c r="DH53" s="16">
        <v>7.1428571428571415</v>
      </c>
      <c r="DI53" s="16">
        <v>21.33333333333333</v>
      </c>
      <c r="DJ53" s="16">
        <v>1142.8571428571427</v>
      </c>
      <c r="DK53" s="16">
        <v>1600</v>
      </c>
      <c r="DL53" s="16">
        <v>5</v>
      </c>
      <c r="DM53" s="16">
        <v>15</v>
      </c>
      <c r="DN53" s="16">
        <v>800</v>
      </c>
      <c r="DO53" s="16">
        <v>1600</v>
      </c>
    </row>
    <row r="54" spans="2:119" ht="12.75">
      <c r="B54" s="15" t="s">
        <v>39</v>
      </c>
      <c r="C54" s="15" t="s">
        <v>87</v>
      </c>
      <c r="D54" s="16">
        <v>5</v>
      </c>
      <c r="E54" s="16">
        <v>12.8</v>
      </c>
      <c r="F54" s="16">
        <v>450</v>
      </c>
      <c r="G54" s="16">
        <v>1056</v>
      </c>
      <c r="H54" s="16">
        <v>2</v>
      </c>
      <c r="I54" s="16">
        <v>15</v>
      </c>
      <c r="J54" s="16">
        <v>160</v>
      </c>
      <c r="K54" s="16">
        <v>384</v>
      </c>
      <c r="L54" s="16">
        <v>7</v>
      </c>
      <c r="M54" s="16">
        <v>31.38425084745762</v>
      </c>
      <c r="N54" s="16">
        <v>987</v>
      </c>
      <c r="O54" s="16">
        <v>2353.8188135593214</v>
      </c>
      <c r="P54" s="16">
        <v>5.003866525423728</v>
      </c>
      <c r="Q54" s="16">
        <v>16.605423728813555</v>
      </c>
      <c r="R54" s="16">
        <v>686</v>
      </c>
      <c r="S54" s="16">
        <v>1245.4067796610166</v>
      </c>
      <c r="T54" s="16">
        <v>9.00695974576271</v>
      </c>
      <c r="U54" s="16">
        <v>26.900786440677958</v>
      </c>
      <c r="V54" s="16">
        <v>1260</v>
      </c>
      <c r="W54" s="16">
        <v>2219.3148813559314</v>
      </c>
      <c r="X54" s="16">
        <v>14.285714285714283</v>
      </c>
      <c r="Y54" s="16">
        <v>42.66666666666666</v>
      </c>
      <c r="Z54" s="16">
        <v>2009</v>
      </c>
      <c r="AA54" s="16">
        <v>3200</v>
      </c>
      <c r="AB54" s="16">
        <v>10.508119703389827</v>
      </c>
      <c r="AC54" s="16">
        <v>31.38425084745762</v>
      </c>
      <c r="AD54" s="16">
        <v>1681.2991525423724</v>
      </c>
      <c r="AE54" s="16">
        <v>2589.2006949152537</v>
      </c>
      <c r="AF54" s="16">
        <v>10.4</v>
      </c>
      <c r="AG54" s="16">
        <v>34.13333333333335</v>
      </c>
      <c r="AH54" s="16">
        <v>2057.1428571428564</v>
      </c>
      <c r="AI54" s="16">
        <v>3200</v>
      </c>
      <c r="AJ54" s="16">
        <v>5</v>
      </c>
      <c r="AK54" s="16">
        <v>15</v>
      </c>
      <c r="AL54" s="16">
        <v>710</v>
      </c>
      <c r="AM54" s="16">
        <v>996.3254237288133</v>
      </c>
      <c r="AN54" s="16">
        <v>5</v>
      </c>
      <c r="AO54" s="16">
        <v>10</v>
      </c>
      <c r="AP54" s="16">
        <v>571.4285714285725</v>
      </c>
      <c r="AQ54" s="16">
        <v>1760</v>
      </c>
      <c r="AR54" s="16">
        <v>5</v>
      </c>
      <c r="AS54" s="16">
        <v>12.8</v>
      </c>
      <c r="AT54" s="16">
        <v>571.4285714285725</v>
      </c>
      <c r="AU54" s="16">
        <v>1152</v>
      </c>
      <c r="AV54" s="16">
        <v>5</v>
      </c>
      <c r="AW54" s="16">
        <v>12.8</v>
      </c>
      <c r="AX54" s="16">
        <v>571.4285714285725</v>
      </c>
      <c r="AY54" s="16">
        <v>1056</v>
      </c>
      <c r="AZ54" s="16">
        <v>5</v>
      </c>
      <c r="BA54" s="16">
        <v>20</v>
      </c>
      <c r="BB54" s="16">
        <v>450</v>
      </c>
      <c r="BC54" s="16">
        <v>1800</v>
      </c>
      <c r="BD54" s="16">
        <v>3</v>
      </c>
      <c r="BE54" s="16">
        <v>15</v>
      </c>
      <c r="BF54" s="16">
        <v>240</v>
      </c>
      <c r="BG54" s="16">
        <v>576</v>
      </c>
      <c r="BH54" s="16">
        <v>7.1428571428571415</v>
      </c>
      <c r="BI54" s="16">
        <v>21.33333333333333</v>
      </c>
      <c r="BJ54" s="16">
        <v>1142.8571428571427</v>
      </c>
      <c r="BK54" s="16">
        <v>1600</v>
      </c>
      <c r="BL54" s="16">
        <v>13</v>
      </c>
      <c r="BM54" s="16">
        <v>40.96</v>
      </c>
      <c r="BN54" s="16">
        <v>1877.5555555555557</v>
      </c>
      <c r="BO54" s="16">
        <v>3072</v>
      </c>
      <c r="BP54" s="16">
        <v>13</v>
      </c>
      <c r="BQ54" s="16">
        <v>40.96</v>
      </c>
      <c r="BR54" s="16">
        <v>1845.2</v>
      </c>
      <c r="BS54" s="16">
        <v>3072</v>
      </c>
      <c r="BT54" s="16">
        <v>13</v>
      </c>
      <c r="BU54" s="16">
        <v>40.96</v>
      </c>
      <c r="BV54" s="16">
        <v>1935.5</v>
      </c>
      <c r="BW54" s="16">
        <v>3072</v>
      </c>
      <c r="BX54" s="16">
        <v>13</v>
      </c>
      <c r="BY54" s="16">
        <v>40.96</v>
      </c>
      <c r="BZ54" s="16">
        <v>1813</v>
      </c>
      <c r="CA54" s="16">
        <v>3072</v>
      </c>
      <c r="CB54" s="16">
        <v>11.428571428571427</v>
      </c>
      <c r="CC54" s="16">
        <v>34.133333333333326</v>
      </c>
      <c r="CD54" s="16">
        <v>1652</v>
      </c>
      <c r="CE54" s="16">
        <v>2560</v>
      </c>
      <c r="CF54" s="16">
        <v>5</v>
      </c>
      <c r="CG54" s="16">
        <v>20</v>
      </c>
      <c r="CH54" s="16">
        <v>800</v>
      </c>
      <c r="CI54" s="16">
        <v>1800</v>
      </c>
      <c r="CJ54" s="16">
        <v>5</v>
      </c>
      <c r="CK54" s="16">
        <v>15</v>
      </c>
      <c r="CL54" s="16">
        <v>450</v>
      </c>
      <c r="CM54" s="16">
        <v>1600</v>
      </c>
      <c r="CN54" s="16">
        <v>3</v>
      </c>
      <c r="CO54" s="16">
        <v>15</v>
      </c>
      <c r="CP54" s="16">
        <v>240</v>
      </c>
      <c r="CQ54" s="16">
        <v>576</v>
      </c>
      <c r="CR54" s="16">
        <v>7.1428571428571415</v>
      </c>
      <c r="CS54" s="16">
        <v>21.33333333333333</v>
      </c>
      <c r="CT54" s="16">
        <v>1142.8571428571427</v>
      </c>
      <c r="CU54" s="16">
        <v>1600</v>
      </c>
      <c r="CV54" s="16">
        <v>11</v>
      </c>
      <c r="CW54" s="16">
        <v>34.13333333333336</v>
      </c>
      <c r="CX54" s="16">
        <v>1368.5</v>
      </c>
      <c r="CY54" s="16">
        <v>2560</v>
      </c>
      <c r="CZ54" s="16">
        <v>11</v>
      </c>
      <c r="DA54" s="16">
        <v>34.13333333333336</v>
      </c>
      <c r="DB54" s="16">
        <v>1368.5</v>
      </c>
      <c r="DC54" s="16">
        <v>2560</v>
      </c>
      <c r="DD54" s="16">
        <v>11</v>
      </c>
      <c r="DE54" s="16">
        <v>34.13333333333336</v>
      </c>
      <c r="DF54" s="16">
        <v>1294</v>
      </c>
      <c r="DG54" s="16">
        <v>2560</v>
      </c>
      <c r="DH54" s="16">
        <v>7.1428571428571415</v>
      </c>
      <c r="DI54" s="16">
        <v>21.33333333333333</v>
      </c>
      <c r="DJ54" s="16">
        <v>1142.8571428571427</v>
      </c>
      <c r="DK54" s="16">
        <v>1600</v>
      </c>
      <c r="DL54" s="16">
        <v>5</v>
      </c>
      <c r="DM54" s="16">
        <v>15</v>
      </c>
      <c r="DN54" s="16">
        <v>800</v>
      </c>
      <c r="DO54" s="16">
        <v>1600</v>
      </c>
    </row>
    <row r="55" spans="2:119" ht="12.75">
      <c r="B55" s="15" t="s">
        <v>39</v>
      </c>
      <c r="C55" s="15" t="s">
        <v>88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</v>
      </c>
      <c r="M55" s="16">
        <v>15</v>
      </c>
      <c r="N55" s="16">
        <f>+L55*91</f>
        <v>182</v>
      </c>
      <c r="O55" s="16">
        <f>+M55*71</f>
        <v>1065</v>
      </c>
      <c r="P55" s="16">
        <v>5.559851694915253</v>
      </c>
      <c r="Q55" s="16">
        <v>16.605423728813555</v>
      </c>
      <c r="R55" s="16">
        <v>682.5</v>
      </c>
      <c r="S55" s="16">
        <v>1245.4067796610166</v>
      </c>
      <c r="T55" s="16">
        <v>2</v>
      </c>
      <c r="U55" s="16">
        <v>15</v>
      </c>
      <c r="V55" s="16">
        <f>+T55*91</f>
        <v>182</v>
      </c>
      <c r="W55" s="16">
        <f>+U55*71</f>
        <v>1065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5</v>
      </c>
      <c r="AK55" s="16">
        <v>15</v>
      </c>
      <c r="AL55" s="16">
        <v>606.6666666666666</v>
      </c>
      <c r="AM55" s="16">
        <v>1095.9579661016949</v>
      </c>
      <c r="AN55" s="16">
        <v>5</v>
      </c>
      <c r="AO55" s="16">
        <v>9</v>
      </c>
      <c r="AP55" s="16">
        <v>530</v>
      </c>
      <c r="AQ55" s="16">
        <v>984</v>
      </c>
      <c r="AR55" s="16">
        <v>5</v>
      </c>
      <c r="AS55" s="16">
        <v>9</v>
      </c>
      <c r="AT55" s="16">
        <v>485.3333333333333</v>
      </c>
      <c r="AU55" s="16">
        <v>984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</row>
    <row r="56" spans="2:119" ht="12.75">
      <c r="B56" s="15" t="s">
        <v>39</v>
      </c>
      <c r="C56" s="15" t="s">
        <v>89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2</v>
      </c>
      <c r="M56" s="16">
        <v>15</v>
      </c>
      <c r="N56" s="16">
        <f>+L56*91</f>
        <v>182</v>
      </c>
      <c r="O56" s="16">
        <f>+M56*71</f>
        <v>1065</v>
      </c>
      <c r="P56" s="16">
        <v>5.003866525423728</v>
      </c>
      <c r="Q56" s="16">
        <v>16.605423728813555</v>
      </c>
      <c r="R56" s="16">
        <v>637</v>
      </c>
      <c r="S56" s="16">
        <v>1245.4067796610166</v>
      </c>
      <c r="T56" s="16">
        <v>2</v>
      </c>
      <c r="U56" s="16">
        <v>15</v>
      </c>
      <c r="V56" s="16">
        <f>+T56*91</f>
        <v>182</v>
      </c>
      <c r="W56" s="16">
        <f>+U56*71</f>
        <v>1065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5</v>
      </c>
      <c r="AK56" s="16">
        <v>15</v>
      </c>
      <c r="AL56" s="16">
        <v>667.3333333333334</v>
      </c>
      <c r="AM56" s="16">
        <v>1095.9579661016949</v>
      </c>
      <c r="AN56" s="16">
        <v>5</v>
      </c>
      <c r="AO56" s="16">
        <v>10</v>
      </c>
      <c r="AP56" s="16">
        <v>546</v>
      </c>
      <c r="AQ56" s="16">
        <v>1080</v>
      </c>
      <c r="AR56" s="16">
        <v>5</v>
      </c>
      <c r="AS56" s="16">
        <v>10</v>
      </c>
      <c r="AT56" s="16">
        <v>485.3333333333333</v>
      </c>
      <c r="AU56" s="16">
        <v>1080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</row>
    <row r="57" spans="2:119" ht="12.75">
      <c r="B57" s="15" t="s">
        <v>39</v>
      </c>
      <c r="C57" s="15" t="s">
        <v>90</v>
      </c>
      <c r="D57" s="16">
        <v>4</v>
      </c>
      <c r="E57" s="16">
        <v>12.8</v>
      </c>
      <c r="F57" s="16">
        <v>360</v>
      </c>
      <c r="G57" s="16">
        <v>1056</v>
      </c>
      <c r="H57" s="16">
        <v>0</v>
      </c>
      <c r="I57" s="16">
        <v>0</v>
      </c>
      <c r="J57" s="16">
        <v>0</v>
      </c>
      <c r="K57" s="16">
        <v>0</v>
      </c>
      <c r="L57" s="16">
        <v>2</v>
      </c>
      <c r="M57" s="16">
        <v>15</v>
      </c>
      <c r="N57" s="16">
        <f>+L57*91</f>
        <v>182</v>
      </c>
      <c r="O57" s="16">
        <f>+M57*71</f>
        <v>1065</v>
      </c>
      <c r="P57" s="16">
        <v>5.559851694915253</v>
      </c>
      <c r="Q57" s="16">
        <v>16.605423728813555</v>
      </c>
      <c r="R57" s="16">
        <v>889.5762711864405</v>
      </c>
      <c r="S57" s="16">
        <v>1245.4067796610166</v>
      </c>
      <c r="T57" s="16">
        <v>2</v>
      </c>
      <c r="U57" s="16">
        <v>15</v>
      </c>
      <c r="V57" s="16">
        <f>+T57*91</f>
        <v>182</v>
      </c>
      <c r="W57" s="16">
        <f>+U57*71</f>
        <v>1065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5</v>
      </c>
      <c r="AK57" s="16">
        <v>15</v>
      </c>
      <c r="AL57" s="16">
        <v>618.3333333333334</v>
      </c>
      <c r="AM57" s="16">
        <v>996.3254237288133</v>
      </c>
      <c r="AN57" s="16">
        <v>5</v>
      </c>
      <c r="AO57" s="16">
        <v>9</v>
      </c>
      <c r="AP57" s="16">
        <v>571.4285714285725</v>
      </c>
      <c r="AQ57" s="16">
        <v>984</v>
      </c>
      <c r="AR57" s="16">
        <v>5</v>
      </c>
      <c r="AS57" s="16">
        <v>12.8</v>
      </c>
      <c r="AT57" s="16">
        <v>571.4285714285725</v>
      </c>
      <c r="AU57" s="16">
        <v>1056</v>
      </c>
      <c r="AV57" s="16">
        <v>4</v>
      </c>
      <c r="AW57" s="16">
        <v>12.8</v>
      </c>
      <c r="AX57" s="16">
        <v>571.4285714285725</v>
      </c>
      <c r="AY57" s="16">
        <v>1056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</row>
    <row r="58" spans="2:119" ht="12.75">
      <c r="B58" s="15" t="s">
        <v>39</v>
      </c>
      <c r="C58" s="15" t="s">
        <v>91</v>
      </c>
      <c r="D58" s="16">
        <v>4</v>
      </c>
      <c r="E58" s="16">
        <v>12.8</v>
      </c>
      <c r="F58" s="16">
        <v>360</v>
      </c>
      <c r="G58" s="16">
        <v>1056</v>
      </c>
      <c r="H58" s="16">
        <v>0</v>
      </c>
      <c r="I58" s="16">
        <v>0</v>
      </c>
      <c r="J58" s="16">
        <v>0</v>
      </c>
      <c r="K58" s="16">
        <v>0</v>
      </c>
      <c r="L58" s="16">
        <v>2</v>
      </c>
      <c r="M58" s="16">
        <v>15</v>
      </c>
      <c r="N58" s="16">
        <f>+L58*91</f>
        <v>182</v>
      </c>
      <c r="O58" s="16">
        <f>+M58*71</f>
        <v>1065</v>
      </c>
      <c r="P58" s="16">
        <v>5.003866525423728</v>
      </c>
      <c r="Q58" s="16">
        <v>16.605423728813555</v>
      </c>
      <c r="R58" s="16">
        <v>800.6186440677965</v>
      </c>
      <c r="S58" s="16">
        <v>1245.4067796610166</v>
      </c>
      <c r="T58" s="16">
        <v>2</v>
      </c>
      <c r="U58" s="16">
        <v>15</v>
      </c>
      <c r="V58" s="16">
        <f>+T58*91</f>
        <v>182</v>
      </c>
      <c r="W58" s="16">
        <f>+U58*71</f>
        <v>1065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5</v>
      </c>
      <c r="AK58" s="16">
        <v>15</v>
      </c>
      <c r="AL58" s="16">
        <v>618.3333333333334</v>
      </c>
      <c r="AM58" s="16">
        <v>996.3254237288133</v>
      </c>
      <c r="AN58" s="16">
        <v>5</v>
      </c>
      <c r="AO58" s="16">
        <v>10</v>
      </c>
      <c r="AP58" s="16">
        <v>571.4285714285725</v>
      </c>
      <c r="AQ58" s="16">
        <v>990</v>
      </c>
      <c r="AR58" s="16">
        <v>5</v>
      </c>
      <c r="AS58" s="16">
        <v>12.8</v>
      </c>
      <c r="AT58" s="16">
        <v>571.4285714285725</v>
      </c>
      <c r="AU58" s="16">
        <v>1056</v>
      </c>
      <c r="AV58" s="16">
        <v>4</v>
      </c>
      <c r="AW58" s="16">
        <v>12.8</v>
      </c>
      <c r="AX58" s="16">
        <v>571.4285714285725</v>
      </c>
      <c r="AY58" s="16">
        <v>1056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</row>
    <row r="59" spans="2:119" ht="12.75">
      <c r="B59" s="15" t="s">
        <v>39</v>
      </c>
      <c r="C59" s="15" t="s">
        <v>92</v>
      </c>
      <c r="D59" s="16">
        <v>5</v>
      </c>
      <c r="E59" s="16">
        <v>15</v>
      </c>
      <c r="F59" s="16">
        <v>450</v>
      </c>
      <c r="G59" s="16">
        <v>1120</v>
      </c>
      <c r="H59" s="16">
        <v>0</v>
      </c>
      <c r="I59" s="16">
        <v>0</v>
      </c>
      <c r="J59" s="16">
        <v>0</v>
      </c>
      <c r="K59" s="16">
        <v>0</v>
      </c>
      <c r="L59" s="16">
        <v>5.136923076923077</v>
      </c>
      <c r="M59" s="16">
        <v>15.342276923076922</v>
      </c>
      <c r="N59" s="16">
        <v>821.9076923076923</v>
      </c>
      <c r="O59" s="16">
        <v>1265.737846153846</v>
      </c>
      <c r="P59" s="16">
        <v>7.338461538461539</v>
      </c>
      <c r="Q59" s="16">
        <v>41.35384615384615</v>
      </c>
      <c r="R59" s="16">
        <v>1174.1538461538462</v>
      </c>
      <c r="S59" s="16">
        <v>3101.538461538461</v>
      </c>
      <c r="T59" s="16">
        <v>5</v>
      </c>
      <c r="U59" s="16">
        <v>15</v>
      </c>
      <c r="V59" s="16">
        <v>704.4923076923077</v>
      </c>
      <c r="W59" s="16">
        <v>1183.5470769230767</v>
      </c>
      <c r="X59" s="16">
        <v>5.555555555555555</v>
      </c>
      <c r="Y59" s="16">
        <v>16.59259259259259</v>
      </c>
      <c r="Z59" s="16">
        <v>888.8888888888889</v>
      </c>
      <c r="AA59" s="16">
        <v>1244.4444444444443</v>
      </c>
      <c r="AB59" s="16">
        <v>5.136923076923077</v>
      </c>
      <c r="AC59" s="16">
        <v>15.342276923076922</v>
      </c>
      <c r="AD59" s="16">
        <v>986.2892307692307</v>
      </c>
      <c r="AE59" s="16">
        <v>1878</v>
      </c>
      <c r="AF59" s="16">
        <v>7.222222222222223</v>
      </c>
      <c r="AG59" s="16">
        <v>21.57037037037037</v>
      </c>
      <c r="AH59" s="16">
        <v>1155.5555555555557</v>
      </c>
      <c r="AI59" s="16">
        <v>1617.7777777777778</v>
      </c>
      <c r="AJ59" s="16">
        <v>11.076923076923077</v>
      </c>
      <c r="AK59" s="16">
        <v>33.08307692307692</v>
      </c>
      <c r="AL59" s="16">
        <v>1446.6666666666667</v>
      </c>
      <c r="AM59" s="16">
        <v>2481.230769230769</v>
      </c>
      <c r="AN59" s="16">
        <v>8.307692307692307</v>
      </c>
      <c r="AO59" s="16">
        <v>24.812307692307687</v>
      </c>
      <c r="AP59" s="16">
        <v>1251</v>
      </c>
      <c r="AQ59" s="16">
        <v>2326.1538461538457</v>
      </c>
      <c r="AR59" s="16">
        <v>5.555555555555555</v>
      </c>
      <c r="AS59" s="16">
        <v>16.59259259259259</v>
      </c>
      <c r="AT59" s="16">
        <v>888.8888888888889</v>
      </c>
      <c r="AU59" s="16">
        <v>1244.4444444444443</v>
      </c>
      <c r="AV59" s="16">
        <v>5</v>
      </c>
      <c r="AW59" s="16">
        <v>15</v>
      </c>
      <c r="AX59" s="16">
        <v>720</v>
      </c>
      <c r="AY59" s="16">
        <v>1120</v>
      </c>
      <c r="AZ59" s="16">
        <v>5</v>
      </c>
      <c r="BA59" s="16">
        <v>15</v>
      </c>
      <c r="BB59" s="16">
        <v>450</v>
      </c>
      <c r="BC59" s="16">
        <v>995.5555555555557</v>
      </c>
      <c r="BD59" s="16">
        <v>0</v>
      </c>
      <c r="BE59" s="16">
        <v>0</v>
      </c>
      <c r="BF59" s="16">
        <v>0</v>
      </c>
      <c r="BG59" s="16">
        <v>0</v>
      </c>
      <c r="BH59" s="16">
        <v>5</v>
      </c>
      <c r="BI59" s="16">
        <v>15</v>
      </c>
      <c r="BJ59" s="16">
        <v>450</v>
      </c>
      <c r="BK59" s="16">
        <v>960</v>
      </c>
      <c r="BL59" s="16">
        <v>5.333333333333336</v>
      </c>
      <c r="BM59" s="16">
        <v>15.928888888888881</v>
      </c>
      <c r="BN59" s="16">
        <v>853.333333333336</v>
      </c>
      <c r="BO59" s="16">
        <v>1194.666666666664</v>
      </c>
      <c r="BP59" s="16">
        <v>5.333333333333336</v>
      </c>
      <c r="BQ59" s="16">
        <v>15.928888888888881</v>
      </c>
      <c r="BR59" s="16">
        <v>853.333333333336</v>
      </c>
      <c r="BS59" s="16">
        <v>1194.666666666664</v>
      </c>
      <c r="BT59" s="16">
        <v>5.333333333333336</v>
      </c>
      <c r="BU59" s="16">
        <v>15.928888888888881</v>
      </c>
      <c r="BV59" s="16">
        <v>853.333333333336</v>
      </c>
      <c r="BW59" s="16">
        <v>1194.666666666664</v>
      </c>
      <c r="BX59" s="16">
        <v>5.333333333333336</v>
      </c>
      <c r="BY59" s="16">
        <v>15.928888888888881</v>
      </c>
      <c r="BZ59" s="16">
        <v>853.333333333336</v>
      </c>
      <c r="CA59" s="16">
        <v>1194.666666666664</v>
      </c>
      <c r="CB59" s="16">
        <v>5</v>
      </c>
      <c r="CC59" s="16">
        <v>15</v>
      </c>
      <c r="CD59" s="16">
        <v>711.1111111111112</v>
      </c>
      <c r="CE59" s="16">
        <v>995.5555555555557</v>
      </c>
      <c r="CF59" s="16">
        <v>5</v>
      </c>
      <c r="CG59" s="16">
        <v>15</v>
      </c>
      <c r="CH59" s="16">
        <v>640</v>
      </c>
      <c r="CI59" s="16">
        <v>995.5555555555557</v>
      </c>
      <c r="CJ59" s="16">
        <v>5</v>
      </c>
      <c r="CK59" s="16">
        <v>15</v>
      </c>
      <c r="CL59" s="16">
        <v>450</v>
      </c>
      <c r="CM59" s="16">
        <v>960</v>
      </c>
      <c r="CN59" s="16">
        <v>0</v>
      </c>
      <c r="CO59" s="16">
        <v>0</v>
      </c>
      <c r="CP59" s="16">
        <v>0</v>
      </c>
      <c r="CQ59" s="16">
        <v>0</v>
      </c>
      <c r="CR59" s="16">
        <v>5</v>
      </c>
      <c r="CS59" s="16">
        <v>15</v>
      </c>
      <c r="CT59" s="16">
        <v>450</v>
      </c>
      <c r="CU59" s="16">
        <v>960</v>
      </c>
      <c r="CV59" s="16">
        <v>5</v>
      </c>
      <c r="CW59" s="16">
        <v>13.274074074074079</v>
      </c>
      <c r="CX59" s="16">
        <v>711.1111111111113</v>
      </c>
      <c r="CY59" s="16">
        <v>995.555555555552</v>
      </c>
      <c r="CZ59" s="16">
        <v>5</v>
      </c>
      <c r="DA59" s="16">
        <v>13.274074074074079</v>
      </c>
      <c r="DB59" s="16">
        <v>711.1111111111113</v>
      </c>
      <c r="DC59" s="16">
        <v>995.555555555552</v>
      </c>
      <c r="DD59" s="16">
        <v>5</v>
      </c>
      <c r="DE59" s="16">
        <v>13.274074074074079</v>
      </c>
      <c r="DF59" s="16">
        <v>711.1111111111113</v>
      </c>
      <c r="DG59" s="16">
        <v>995.555555555552</v>
      </c>
      <c r="DH59" s="16">
        <v>5</v>
      </c>
      <c r="DI59" s="16">
        <v>15</v>
      </c>
      <c r="DJ59" s="16">
        <v>450</v>
      </c>
      <c r="DK59" s="16">
        <v>960</v>
      </c>
      <c r="DL59" s="16">
        <v>5</v>
      </c>
      <c r="DM59" s="16">
        <v>15</v>
      </c>
      <c r="DN59" s="16">
        <v>450</v>
      </c>
      <c r="DO59" s="16">
        <v>960</v>
      </c>
    </row>
    <row r="60" spans="2:119" ht="12.75">
      <c r="B60" s="15" t="s">
        <v>39</v>
      </c>
      <c r="C60" s="15" t="s">
        <v>93</v>
      </c>
      <c r="D60" s="16">
        <v>5</v>
      </c>
      <c r="E60" s="16">
        <v>15</v>
      </c>
      <c r="F60" s="16">
        <v>450</v>
      </c>
      <c r="G60" s="16">
        <v>1120</v>
      </c>
      <c r="H60" s="16">
        <v>0</v>
      </c>
      <c r="I60" s="16">
        <v>0</v>
      </c>
      <c r="J60" s="16">
        <v>0</v>
      </c>
      <c r="K60" s="16">
        <v>0</v>
      </c>
      <c r="L60" s="16">
        <v>9.69230769230769</v>
      </c>
      <c r="M60" s="16">
        <v>28.9476923076923</v>
      </c>
      <c r="N60" s="16">
        <v>1550.7692307692305</v>
      </c>
      <c r="O60" s="16">
        <v>2171.0769230769224</v>
      </c>
      <c r="P60" s="16">
        <v>13.846153846153845</v>
      </c>
      <c r="Q60" s="16">
        <v>41.35384615384615</v>
      </c>
      <c r="R60" s="16">
        <v>1725.5</v>
      </c>
      <c r="S60" s="16">
        <v>3101.538461538461</v>
      </c>
      <c r="T60" s="16">
        <v>8.307692307692307</v>
      </c>
      <c r="U60" s="16">
        <v>24.812307692307687</v>
      </c>
      <c r="V60" s="16">
        <v>1329.230769230769</v>
      </c>
      <c r="W60" s="16">
        <v>1860.9230769230765</v>
      </c>
      <c r="X60" s="16">
        <v>5.555555555555555</v>
      </c>
      <c r="Y60" s="16">
        <v>16.59259259259259</v>
      </c>
      <c r="Z60" s="16">
        <v>888.8888888888889</v>
      </c>
      <c r="AA60" s="16">
        <v>1244.4444444444443</v>
      </c>
      <c r="AB60" s="16">
        <v>9.69230769230769</v>
      </c>
      <c r="AC60" s="16">
        <v>28.9476923076923</v>
      </c>
      <c r="AD60" s="16">
        <v>1550.7692307692305</v>
      </c>
      <c r="AE60" s="16">
        <v>2171.0769230769224</v>
      </c>
      <c r="AF60" s="16">
        <v>7.222222222222223</v>
      </c>
      <c r="AG60" s="16">
        <v>21.57037037037037</v>
      </c>
      <c r="AH60" s="16">
        <v>1386.6666666666667</v>
      </c>
      <c r="AI60" s="16">
        <v>1954.8</v>
      </c>
      <c r="AJ60" s="16">
        <v>5.870769230769231</v>
      </c>
      <c r="AK60" s="16">
        <v>33.08307692307692</v>
      </c>
      <c r="AL60" s="16">
        <v>939.323076923077</v>
      </c>
      <c r="AM60" s="16">
        <v>2481.230769230769</v>
      </c>
      <c r="AN60" s="16">
        <v>5</v>
      </c>
      <c r="AO60" s="16">
        <v>15</v>
      </c>
      <c r="AP60" s="16">
        <v>704.4923076923077</v>
      </c>
      <c r="AQ60" s="16">
        <v>1380.804923076923</v>
      </c>
      <c r="AR60" s="16">
        <v>5.555555555555555</v>
      </c>
      <c r="AS60" s="16">
        <v>16.59259259259259</v>
      </c>
      <c r="AT60" s="16">
        <v>888.8888888888889</v>
      </c>
      <c r="AU60" s="16">
        <v>1250.6666666666667</v>
      </c>
      <c r="AV60" s="16">
        <v>5</v>
      </c>
      <c r="AW60" s="16">
        <v>15</v>
      </c>
      <c r="AX60" s="16">
        <v>720</v>
      </c>
      <c r="AY60" s="16">
        <v>1120</v>
      </c>
      <c r="AZ60" s="16">
        <v>5</v>
      </c>
      <c r="BA60" s="16">
        <v>15</v>
      </c>
      <c r="BB60" s="16">
        <v>450</v>
      </c>
      <c r="BC60" s="16">
        <v>995.5555555555557</v>
      </c>
      <c r="BD60" s="16">
        <v>0</v>
      </c>
      <c r="BE60" s="16">
        <v>0</v>
      </c>
      <c r="BF60" s="16">
        <v>0</v>
      </c>
      <c r="BG60" s="16">
        <v>0</v>
      </c>
      <c r="BH60" s="16">
        <v>5</v>
      </c>
      <c r="BI60" s="16">
        <v>15</v>
      </c>
      <c r="BJ60" s="16">
        <v>450</v>
      </c>
      <c r="BK60" s="16">
        <v>960</v>
      </c>
      <c r="BL60" s="16">
        <v>5.333333333333336</v>
      </c>
      <c r="BM60" s="16">
        <v>15.928888888888881</v>
      </c>
      <c r="BN60" s="16">
        <v>853.333333333336</v>
      </c>
      <c r="BO60" s="16">
        <v>1194.666666666664</v>
      </c>
      <c r="BP60" s="16">
        <v>5.333333333333336</v>
      </c>
      <c r="BQ60" s="16">
        <v>15.928888888888881</v>
      </c>
      <c r="BR60" s="16">
        <v>853.333333333336</v>
      </c>
      <c r="BS60" s="16">
        <v>1194.666666666664</v>
      </c>
      <c r="BT60" s="16">
        <v>5.333333333333336</v>
      </c>
      <c r="BU60" s="16">
        <v>15.928888888888881</v>
      </c>
      <c r="BV60" s="16">
        <v>853.333333333336</v>
      </c>
      <c r="BW60" s="16">
        <v>1194.666666666664</v>
      </c>
      <c r="BX60" s="16">
        <v>5.333333333333336</v>
      </c>
      <c r="BY60" s="16">
        <v>15.928888888888881</v>
      </c>
      <c r="BZ60" s="16">
        <v>853.333333333336</v>
      </c>
      <c r="CA60" s="16">
        <v>1194.666666666664</v>
      </c>
      <c r="CB60" s="16">
        <v>5</v>
      </c>
      <c r="CC60" s="16">
        <v>15</v>
      </c>
      <c r="CD60" s="16">
        <v>711.1111111111112</v>
      </c>
      <c r="CE60" s="16">
        <v>995.5555555555557</v>
      </c>
      <c r="CF60" s="16">
        <v>5</v>
      </c>
      <c r="CG60" s="16">
        <v>15</v>
      </c>
      <c r="CH60" s="16">
        <v>640</v>
      </c>
      <c r="CI60" s="16">
        <v>995.5555555555557</v>
      </c>
      <c r="CJ60" s="16">
        <v>5</v>
      </c>
      <c r="CK60" s="16">
        <v>15</v>
      </c>
      <c r="CL60" s="16">
        <v>450</v>
      </c>
      <c r="CM60" s="16">
        <v>960</v>
      </c>
      <c r="CN60" s="16">
        <v>0</v>
      </c>
      <c r="CO60" s="16">
        <v>0</v>
      </c>
      <c r="CP60" s="16">
        <v>0</v>
      </c>
      <c r="CQ60" s="16">
        <v>0</v>
      </c>
      <c r="CR60" s="16">
        <v>5</v>
      </c>
      <c r="CS60" s="16">
        <v>15</v>
      </c>
      <c r="CT60" s="16">
        <v>450</v>
      </c>
      <c r="CU60" s="16">
        <v>960</v>
      </c>
      <c r="CV60" s="16">
        <v>5</v>
      </c>
      <c r="CW60" s="16">
        <v>13.274074074074079</v>
      </c>
      <c r="CX60" s="16">
        <v>711.1111111111113</v>
      </c>
      <c r="CY60" s="16">
        <v>995.555555555552</v>
      </c>
      <c r="CZ60" s="16">
        <v>5</v>
      </c>
      <c r="DA60" s="16">
        <v>13.274074074074079</v>
      </c>
      <c r="DB60" s="16">
        <v>711.1111111111113</v>
      </c>
      <c r="DC60" s="16">
        <v>995.555555555552</v>
      </c>
      <c r="DD60" s="16">
        <v>5</v>
      </c>
      <c r="DE60" s="16">
        <v>13.274074074074079</v>
      </c>
      <c r="DF60" s="16">
        <v>711.1111111111113</v>
      </c>
      <c r="DG60" s="16">
        <v>995.555555555552</v>
      </c>
      <c r="DH60" s="16">
        <v>5</v>
      </c>
      <c r="DI60" s="16">
        <v>15</v>
      </c>
      <c r="DJ60" s="16">
        <v>450</v>
      </c>
      <c r="DK60" s="16">
        <v>960</v>
      </c>
      <c r="DL60" s="16">
        <v>5</v>
      </c>
      <c r="DM60" s="16">
        <v>15</v>
      </c>
      <c r="DN60" s="16">
        <v>450</v>
      </c>
      <c r="DO60" s="16">
        <v>960</v>
      </c>
    </row>
    <row r="61" spans="2:119" ht="12.75">
      <c r="B61" s="15" t="s">
        <v>39</v>
      </c>
      <c r="C61" s="15" t="s">
        <v>94</v>
      </c>
      <c r="D61" s="16">
        <v>5</v>
      </c>
      <c r="E61" s="16">
        <v>15.484</v>
      </c>
      <c r="F61" s="16">
        <v>450</v>
      </c>
      <c r="G61" s="16">
        <v>1161.3</v>
      </c>
      <c r="H61" s="16">
        <v>0</v>
      </c>
      <c r="I61" s="16">
        <v>0</v>
      </c>
      <c r="J61" s="16">
        <v>0</v>
      </c>
      <c r="K61" s="16">
        <v>0</v>
      </c>
      <c r="L61" s="16">
        <v>5.905745192307692</v>
      </c>
      <c r="M61" s="16">
        <v>17.638492307692303</v>
      </c>
      <c r="N61" s="16">
        <v>735</v>
      </c>
      <c r="O61" s="16">
        <v>1455.1756153846152</v>
      </c>
      <c r="P61" s="16">
        <v>8.436778846153844</v>
      </c>
      <c r="Q61" s="16">
        <v>25.19784615384615</v>
      </c>
      <c r="R61" s="16">
        <v>1090</v>
      </c>
      <c r="S61" s="16">
        <v>1889.8384615384612</v>
      </c>
      <c r="T61" s="16">
        <v>5.062067307692306</v>
      </c>
      <c r="U61" s="16">
        <v>15.118707692307689</v>
      </c>
      <c r="V61" s="16">
        <v>798</v>
      </c>
      <c r="W61" s="16">
        <v>1247.2933846153844</v>
      </c>
      <c r="X61" s="16">
        <v>5.184375</v>
      </c>
      <c r="Y61" s="16">
        <v>15.484</v>
      </c>
      <c r="Z61" s="16">
        <v>829.5</v>
      </c>
      <c r="AA61" s="16">
        <v>1161.3</v>
      </c>
      <c r="AB61" s="16">
        <v>5.905745192307692</v>
      </c>
      <c r="AC61" s="16">
        <v>17.638492307692303</v>
      </c>
      <c r="AD61" s="16">
        <v>944.9192307692306</v>
      </c>
      <c r="AE61" s="16">
        <v>1322.8869230769228</v>
      </c>
      <c r="AF61" s="16">
        <v>6.7396875</v>
      </c>
      <c r="AG61" s="16">
        <v>20.129199999999997</v>
      </c>
      <c r="AH61" s="16">
        <v>1078.35</v>
      </c>
      <c r="AI61" s="16">
        <v>1509.69</v>
      </c>
      <c r="AJ61" s="16">
        <v>5</v>
      </c>
      <c r="AK61" s="16">
        <v>20.15827692307692</v>
      </c>
      <c r="AL61" s="16">
        <v>766.7344615384613</v>
      </c>
      <c r="AM61" s="16">
        <v>1511.8707692307687</v>
      </c>
      <c r="AN61" s="16">
        <v>5</v>
      </c>
      <c r="AO61" s="16">
        <v>10.734282461538458</v>
      </c>
      <c r="AP61" s="16">
        <v>575.050846153846</v>
      </c>
      <c r="AQ61" s="16">
        <v>1039.5</v>
      </c>
      <c r="AR61" s="16">
        <v>5.184375</v>
      </c>
      <c r="AS61" s="16">
        <v>15.484</v>
      </c>
      <c r="AT61" s="16">
        <v>829.5</v>
      </c>
      <c r="AU61" s="16">
        <v>1161.3</v>
      </c>
      <c r="AV61" s="16">
        <v>5</v>
      </c>
      <c r="AW61" s="16">
        <v>15.484</v>
      </c>
      <c r="AX61" s="16">
        <v>450</v>
      </c>
      <c r="AY61" s="16">
        <v>1161.3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v>0</v>
      </c>
      <c r="CU61" s="16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6">
        <v>0</v>
      </c>
      <c r="DH61" s="16">
        <v>0</v>
      </c>
      <c r="DI61" s="16">
        <v>0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</row>
    <row r="62" spans="2:119" ht="12.75">
      <c r="B62" s="15" t="s">
        <v>39</v>
      </c>
      <c r="C62" s="15" t="s">
        <v>95</v>
      </c>
      <c r="D62" s="16">
        <v>5</v>
      </c>
      <c r="E62" s="16">
        <v>15.484</v>
      </c>
      <c r="F62" s="16">
        <v>450</v>
      </c>
      <c r="G62" s="16">
        <v>1161.3</v>
      </c>
      <c r="H62" s="16">
        <v>0</v>
      </c>
      <c r="I62" s="16">
        <v>0</v>
      </c>
      <c r="J62" s="16">
        <v>0</v>
      </c>
      <c r="K62" s="16">
        <v>0</v>
      </c>
      <c r="L62" s="16">
        <v>5</v>
      </c>
      <c r="M62" s="16">
        <v>12.523329538461534</v>
      </c>
      <c r="N62" s="16">
        <v>670.8926538461536</v>
      </c>
      <c r="O62" s="16">
        <v>1033.1746869230765</v>
      </c>
      <c r="P62" s="16">
        <v>5.990112980769229</v>
      </c>
      <c r="Q62" s="16">
        <v>25.19784615384615</v>
      </c>
      <c r="R62" s="16">
        <v>958.4180769230767</v>
      </c>
      <c r="S62" s="16">
        <v>1889.8384615384612</v>
      </c>
      <c r="T62" s="16">
        <v>5</v>
      </c>
      <c r="U62" s="16">
        <v>10.734282461538458</v>
      </c>
      <c r="V62" s="16">
        <v>575.050846153846</v>
      </c>
      <c r="W62" s="16">
        <v>1183</v>
      </c>
      <c r="X62" s="16">
        <v>5.184375</v>
      </c>
      <c r="Y62" s="16">
        <v>15.484</v>
      </c>
      <c r="Z62" s="16">
        <v>829.5</v>
      </c>
      <c r="AA62" s="16">
        <v>1161.3</v>
      </c>
      <c r="AB62" s="16">
        <v>5</v>
      </c>
      <c r="AC62" s="16">
        <v>12.523329538461534</v>
      </c>
      <c r="AD62" s="16">
        <v>670.8926538461536</v>
      </c>
      <c r="AE62" s="16">
        <v>1015</v>
      </c>
      <c r="AF62" s="16">
        <v>6.7396875</v>
      </c>
      <c r="AG62" s="16">
        <v>20.129199999999997</v>
      </c>
      <c r="AH62" s="16">
        <v>1078.35</v>
      </c>
      <c r="AI62" s="16">
        <v>1509.69</v>
      </c>
      <c r="AJ62" s="16">
        <v>6.749423076923076</v>
      </c>
      <c r="AK62" s="16">
        <v>20.15827692307692</v>
      </c>
      <c r="AL62" s="16">
        <v>923</v>
      </c>
      <c r="AM62" s="16">
        <v>1814.4</v>
      </c>
      <c r="AN62" s="16">
        <v>5.062067307692306</v>
      </c>
      <c r="AO62" s="16">
        <v>15.118707692307689</v>
      </c>
      <c r="AP62" s="16">
        <v>809.9307692307691</v>
      </c>
      <c r="AQ62" s="16">
        <v>1621.62</v>
      </c>
      <c r="AR62" s="16">
        <v>5.184375</v>
      </c>
      <c r="AS62" s="16">
        <v>15.484</v>
      </c>
      <c r="AT62" s="16">
        <v>829.5</v>
      </c>
      <c r="AU62" s="16">
        <v>1161.3</v>
      </c>
      <c r="AV62" s="16">
        <v>5</v>
      </c>
      <c r="AW62" s="16">
        <v>15.484</v>
      </c>
      <c r="AX62" s="16">
        <v>450</v>
      </c>
      <c r="AY62" s="16">
        <v>1161.3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0</v>
      </c>
      <c r="CC62" s="16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16">
        <v>0</v>
      </c>
      <c r="CK62" s="16">
        <v>0</v>
      </c>
      <c r="CL62" s="16">
        <v>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  <c r="CS62" s="16">
        <v>0</v>
      </c>
      <c r="CT62" s="16">
        <v>0</v>
      </c>
      <c r="CU62" s="16">
        <v>0</v>
      </c>
      <c r="CV62" s="16">
        <v>0</v>
      </c>
      <c r="CW62" s="16">
        <v>0</v>
      </c>
      <c r="CX62" s="16">
        <v>0</v>
      </c>
      <c r="CY62" s="1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0</v>
      </c>
      <c r="DL62" s="16">
        <v>0</v>
      </c>
      <c r="DM62" s="16">
        <v>0</v>
      </c>
      <c r="DN62" s="16">
        <v>0</v>
      </c>
      <c r="DO62" s="16">
        <v>0</v>
      </c>
    </row>
    <row r="63" spans="2:119" ht="12.75">
      <c r="B63" s="15" t="s">
        <v>39</v>
      </c>
      <c r="C63" s="15" t="s">
        <v>96</v>
      </c>
      <c r="D63" s="16">
        <v>0</v>
      </c>
      <c r="E63" s="16">
        <v>10</v>
      </c>
      <c r="F63" s="16">
        <v>0</v>
      </c>
      <c r="G63" s="16">
        <v>1600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22.2041958041958</v>
      </c>
      <c r="N63" s="16">
        <v>0</v>
      </c>
      <c r="O63" s="16">
        <v>1665.314685314685</v>
      </c>
      <c r="P63" s="16">
        <v>6</v>
      </c>
      <c r="Q63" s="16">
        <v>31.720279720279716</v>
      </c>
      <c r="R63" s="16">
        <v>710.5</v>
      </c>
      <c r="S63" s="16">
        <v>2379.0209790209788</v>
      </c>
      <c r="T63" s="16">
        <v>0</v>
      </c>
      <c r="U63" s="16">
        <v>19.03216783216783</v>
      </c>
      <c r="V63" s="16">
        <v>0</v>
      </c>
      <c r="W63" s="16">
        <v>1427.4125874125873</v>
      </c>
      <c r="X63" s="16">
        <v>0</v>
      </c>
      <c r="Y63" s="16">
        <v>10</v>
      </c>
      <c r="Z63" s="16">
        <v>0</v>
      </c>
      <c r="AA63" s="16">
        <v>1600</v>
      </c>
      <c r="AB63" s="16">
        <v>0</v>
      </c>
      <c r="AC63" s="16">
        <v>22.2041958041958</v>
      </c>
      <c r="AD63" s="16">
        <v>0</v>
      </c>
      <c r="AE63" s="16">
        <v>1665.314685314685</v>
      </c>
      <c r="AF63" s="16">
        <v>0</v>
      </c>
      <c r="AG63" s="16">
        <v>15</v>
      </c>
      <c r="AH63" s="16">
        <v>0</v>
      </c>
      <c r="AI63" s="16">
        <v>2400</v>
      </c>
      <c r="AJ63" s="16">
        <v>5.097902097902098</v>
      </c>
      <c r="AK63" s="16">
        <v>20</v>
      </c>
      <c r="AL63" s="16">
        <v>711</v>
      </c>
      <c r="AM63" s="16">
        <v>3200</v>
      </c>
      <c r="AN63" s="16">
        <v>6</v>
      </c>
      <c r="AO63" s="16">
        <v>12</v>
      </c>
      <c r="AP63" s="16">
        <v>960</v>
      </c>
      <c r="AQ63" s="16">
        <v>1920</v>
      </c>
      <c r="AR63" s="16">
        <v>0</v>
      </c>
      <c r="AS63" s="16">
        <v>10</v>
      </c>
      <c r="AT63" s="16">
        <v>0</v>
      </c>
      <c r="AU63" s="16">
        <v>1600</v>
      </c>
      <c r="AV63" s="16">
        <v>0</v>
      </c>
      <c r="AW63" s="16">
        <v>10</v>
      </c>
      <c r="AX63" s="16">
        <v>0</v>
      </c>
      <c r="AY63" s="16">
        <v>1600</v>
      </c>
      <c r="AZ63" s="16">
        <v>0</v>
      </c>
      <c r="BA63" s="16">
        <v>12</v>
      </c>
      <c r="BB63" s="16">
        <v>0</v>
      </c>
      <c r="BC63" s="16">
        <v>1920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10</v>
      </c>
      <c r="BJ63" s="16">
        <v>0</v>
      </c>
      <c r="BK63" s="16">
        <v>1600</v>
      </c>
      <c r="BL63" s="16">
        <v>0</v>
      </c>
      <c r="BM63" s="16">
        <v>15</v>
      </c>
      <c r="BN63" s="16">
        <v>0</v>
      </c>
      <c r="BO63" s="16">
        <v>2400</v>
      </c>
      <c r="BP63" s="16">
        <v>0</v>
      </c>
      <c r="BQ63" s="16">
        <v>15</v>
      </c>
      <c r="BR63" s="16">
        <v>0</v>
      </c>
      <c r="BS63" s="16">
        <v>2400</v>
      </c>
      <c r="BT63" s="16">
        <v>0</v>
      </c>
      <c r="BU63" s="16">
        <v>15</v>
      </c>
      <c r="BV63" s="16">
        <v>0</v>
      </c>
      <c r="BW63" s="16">
        <v>2400</v>
      </c>
      <c r="BX63" s="16">
        <v>0</v>
      </c>
      <c r="BY63" s="16">
        <v>15</v>
      </c>
      <c r="BZ63" s="16">
        <v>0</v>
      </c>
      <c r="CA63" s="16">
        <v>2400</v>
      </c>
      <c r="CB63" s="16">
        <v>0</v>
      </c>
      <c r="CC63" s="16">
        <v>12</v>
      </c>
      <c r="CD63" s="16">
        <v>0</v>
      </c>
      <c r="CE63" s="16">
        <v>1920</v>
      </c>
      <c r="CF63" s="16">
        <v>0</v>
      </c>
      <c r="CG63" s="16">
        <v>12</v>
      </c>
      <c r="CH63" s="16">
        <v>0</v>
      </c>
      <c r="CI63" s="16">
        <v>1920</v>
      </c>
      <c r="CJ63" s="16">
        <v>0</v>
      </c>
      <c r="CK63" s="16">
        <v>10</v>
      </c>
      <c r="CL63" s="16">
        <v>0</v>
      </c>
      <c r="CM63" s="16">
        <v>1600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8</v>
      </c>
      <c r="CT63" s="16">
        <v>0</v>
      </c>
      <c r="CU63" s="16">
        <v>1280</v>
      </c>
      <c r="CV63" s="16">
        <v>0</v>
      </c>
      <c r="CW63" s="16">
        <v>12</v>
      </c>
      <c r="CX63" s="16">
        <v>0</v>
      </c>
      <c r="CY63" s="16">
        <v>1920</v>
      </c>
      <c r="CZ63" s="16">
        <v>0</v>
      </c>
      <c r="DA63" s="16">
        <v>12</v>
      </c>
      <c r="DB63" s="16">
        <v>0</v>
      </c>
      <c r="DC63" s="16">
        <v>1920</v>
      </c>
      <c r="DD63" s="16">
        <v>0</v>
      </c>
      <c r="DE63" s="16">
        <v>12</v>
      </c>
      <c r="DF63" s="16">
        <v>0</v>
      </c>
      <c r="DG63" s="16">
        <v>1920</v>
      </c>
      <c r="DH63" s="16">
        <v>0</v>
      </c>
      <c r="DI63" s="16">
        <v>10</v>
      </c>
      <c r="DJ63" s="16">
        <v>0</v>
      </c>
      <c r="DK63" s="16">
        <v>1600</v>
      </c>
      <c r="DL63" s="16">
        <v>0</v>
      </c>
      <c r="DM63" s="16">
        <v>10</v>
      </c>
      <c r="DN63" s="16">
        <v>0</v>
      </c>
      <c r="DO63" s="16">
        <v>1600</v>
      </c>
    </row>
    <row r="64" spans="2:119" ht="12.75">
      <c r="B64" s="15" t="s">
        <v>39</v>
      </c>
      <c r="C64" s="15" t="s">
        <v>97</v>
      </c>
      <c r="D64" s="16">
        <v>0</v>
      </c>
      <c r="E64" s="16">
        <v>10</v>
      </c>
      <c r="F64" s="16">
        <v>0</v>
      </c>
      <c r="G64" s="16">
        <v>1600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8.9926993006993</v>
      </c>
      <c r="N64" s="16">
        <v>0</v>
      </c>
      <c r="O64" s="16">
        <v>1438.831888111888</v>
      </c>
      <c r="P64" s="16">
        <v>5.310314685314685</v>
      </c>
      <c r="Q64" s="16">
        <v>31.720279720279716</v>
      </c>
      <c r="R64" s="16">
        <v>710.5</v>
      </c>
      <c r="S64" s="16">
        <v>2379.0209790209788</v>
      </c>
      <c r="T64" s="16">
        <v>0</v>
      </c>
      <c r="U64" s="16">
        <v>8</v>
      </c>
      <c r="V64" s="16">
        <v>0</v>
      </c>
      <c r="W64" s="16">
        <v>1280</v>
      </c>
      <c r="X64" s="16">
        <v>0</v>
      </c>
      <c r="Y64" s="16">
        <v>10</v>
      </c>
      <c r="Z64" s="16">
        <v>0</v>
      </c>
      <c r="AA64" s="16">
        <v>1600</v>
      </c>
      <c r="AB64" s="16">
        <v>0</v>
      </c>
      <c r="AC64" s="16">
        <v>15</v>
      </c>
      <c r="AD64" s="16">
        <v>0</v>
      </c>
      <c r="AE64" s="16">
        <v>2400</v>
      </c>
      <c r="AF64" s="16">
        <v>0</v>
      </c>
      <c r="AG64" s="16">
        <v>15</v>
      </c>
      <c r="AH64" s="16">
        <v>0</v>
      </c>
      <c r="AI64" s="16">
        <v>2400</v>
      </c>
      <c r="AJ64" s="16">
        <v>6</v>
      </c>
      <c r="AK64" s="16">
        <v>25</v>
      </c>
      <c r="AL64" s="16">
        <v>711</v>
      </c>
      <c r="AM64" s="16">
        <v>4000</v>
      </c>
      <c r="AN64" s="16">
        <v>6</v>
      </c>
      <c r="AO64" s="16">
        <v>20</v>
      </c>
      <c r="AP64" s="16">
        <v>960</v>
      </c>
      <c r="AQ64" s="16">
        <v>3200</v>
      </c>
      <c r="AR64" s="16">
        <v>0</v>
      </c>
      <c r="AS64" s="16">
        <v>10</v>
      </c>
      <c r="AT64" s="16">
        <v>0</v>
      </c>
      <c r="AU64" s="16">
        <v>1600</v>
      </c>
      <c r="AV64" s="16">
        <v>0</v>
      </c>
      <c r="AW64" s="16">
        <v>10</v>
      </c>
      <c r="AX64" s="16">
        <v>0</v>
      </c>
      <c r="AY64" s="16">
        <v>1600</v>
      </c>
      <c r="AZ64" s="16">
        <v>0</v>
      </c>
      <c r="BA64" s="16">
        <v>12</v>
      </c>
      <c r="BB64" s="16">
        <v>0</v>
      </c>
      <c r="BC64" s="16">
        <v>1920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10</v>
      </c>
      <c r="BJ64" s="16">
        <v>0</v>
      </c>
      <c r="BK64" s="16">
        <v>1600</v>
      </c>
      <c r="BL64" s="16">
        <v>0</v>
      </c>
      <c r="BM64" s="16">
        <v>15</v>
      </c>
      <c r="BN64" s="16">
        <v>0</v>
      </c>
      <c r="BO64" s="16">
        <v>2400</v>
      </c>
      <c r="BP64" s="16">
        <v>0</v>
      </c>
      <c r="BQ64" s="16">
        <v>15</v>
      </c>
      <c r="BR64" s="16">
        <v>0</v>
      </c>
      <c r="BS64" s="16">
        <v>2400</v>
      </c>
      <c r="BT64" s="16">
        <v>0</v>
      </c>
      <c r="BU64" s="16">
        <v>15</v>
      </c>
      <c r="BV64" s="16">
        <v>0</v>
      </c>
      <c r="BW64" s="16">
        <v>2400</v>
      </c>
      <c r="BX64" s="16">
        <v>0</v>
      </c>
      <c r="BY64" s="16">
        <v>15</v>
      </c>
      <c r="BZ64" s="16">
        <v>0</v>
      </c>
      <c r="CA64" s="16">
        <v>2400</v>
      </c>
      <c r="CB64" s="16">
        <v>0</v>
      </c>
      <c r="CC64" s="16">
        <v>12</v>
      </c>
      <c r="CD64" s="16">
        <v>0</v>
      </c>
      <c r="CE64" s="16">
        <v>1920</v>
      </c>
      <c r="CF64" s="16">
        <v>0</v>
      </c>
      <c r="CG64" s="16">
        <v>12</v>
      </c>
      <c r="CH64" s="16">
        <v>0</v>
      </c>
      <c r="CI64" s="16">
        <v>1920</v>
      </c>
      <c r="CJ64" s="16">
        <v>0</v>
      </c>
      <c r="CK64" s="16">
        <v>10</v>
      </c>
      <c r="CL64" s="16">
        <v>0</v>
      </c>
      <c r="CM64" s="16">
        <v>1600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8</v>
      </c>
      <c r="CT64" s="16">
        <v>0</v>
      </c>
      <c r="CU64" s="16">
        <v>1280</v>
      </c>
      <c r="CV64" s="16">
        <v>0</v>
      </c>
      <c r="CW64" s="16">
        <v>12</v>
      </c>
      <c r="CX64" s="16">
        <v>0</v>
      </c>
      <c r="CY64" s="16">
        <v>1920</v>
      </c>
      <c r="CZ64" s="16">
        <v>0</v>
      </c>
      <c r="DA64" s="16">
        <v>12</v>
      </c>
      <c r="DB64" s="16">
        <v>0</v>
      </c>
      <c r="DC64" s="16">
        <v>1920</v>
      </c>
      <c r="DD64" s="16">
        <v>0</v>
      </c>
      <c r="DE64" s="16">
        <v>12</v>
      </c>
      <c r="DF64" s="16">
        <v>0</v>
      </c>
      <c r="DG64" s="16">
        <v>1920</v>
      </c>
      <c r="DH64" s="16">
        <v>0</v>
      </c>
      <c r="DI64" s="16">
        <v>10</v>
      </c>
      <c r="DJ64" s="16">
        <v>0</v>
      </c>
      <c r="DK64" s="16">
        <v>1600</v>
      </c>
      <c r="DL64" s="16">
        <v>0</v>
      </c>
      <c r="DM64" s="16">
        <v>10</v>
      </c>
      <c r="DN64" s="16">
        <v>0</v>
      </c>
      <c r="DO64" s="16">
        <v>1600</v>
      </c>
    </row>
    <row r="65" spans="2:119" ht="12.75">
      <c r="B65" s="15" t="s">
        <v>39</v>
      </c>
      <c r="C65" s="15" t="s">
        <v>98</v>
      </c>
      <c r="D65" s="16">
        <v>4</v>
      </c>
      <c r="E65" s="16">
        <v>9.68648648648648</v>
      </c>
      <c r="F65" s="16">
        <v>308</v>
      </c>
      <c r="G65" s="16">
        <v>745.859459459459</v>
      </c>
      <c r="H65" s="16">
        <v>0</v>
      </c>
      <c r="I65" s="16">
        <v>0</v>
      </c>
      <c r="J65" s="16">
        <v>0</v>
      </c>
      <c r="K65" s="16">
        <v>0</v>
      </c>
      <c r="L65" s="16">
        <v>5.5</v>
      </c>
      <c r="M65" s="16">
        <v>20.476235294117647</v>
      </c>
      <c r="N65" s="16">
        <v>508.2</v>
      </c>
      <c r="O65" s="16">
        <v>1992</v>
      </c>
      <c r="P65" s="16">
        <v>9</v>
      </c>
      <c r="Q65" s="16">
        <v>29.251764705882355</v>
      </c>
      <c r="R65" s="16">
        <v>693</v>
      </c>
      <c r="S65" s="16">
        <v>2193.8823529411766</v>
      </c>
      <c r="T65" s="16">
        <v>5.876470588235295</v>
      </c>
      <c r="U65" s="16">
        <v>17.55105882352941</v>
      </c>
      <c r="V65" s="16">
        <v>452.48823529411766</v>
      </c>
      <c r="W65" s="16">
        <v>1316.3294117647058</v>
      </c>
      <c r="X65" s="16">
        <v>5</v>
      </c>
      <c r="Y65" s="16">
        <v>24.216216216216214</v>
      </c>
      <c r="Z65" s="16">
        <v>385</v>
      </c>
      <c r="AA65" s="16">
        <v>1816.216216216216</v>
      </c>
      <c r="AB65" s="16">
        <v>6.855882352941177</v>
      </c>
      <c r="AC65" s="16">
        <v>20.476235294117647</v>
      </c>
      <c r="AD65" s="16">
        <v>527.9029411764707</v>
      </c>
      <c r="AE65" s="16">
        <v>1535.7176470588236</v>
      </c>
      <c r="AF65" s="16">
        <v>5</v>
      </c>
      <c r="AG65" s="16">
        <v>19.372972972972985</v>
      </c>
      <c r="AH65" s="16">
        <v>518.9189189189185</v>
      </c>
      <c r="AI65" s="16">
        <v>1452.9729729729725</v>
      </c>
      <c r="AJ65" s="16">
        <v>5</v>
      </c>
      <c r="AK65" s="16">
        <v>23.401411764705887</v>
      </c>
      <c r="AL65" s="16">
        <v>626.8235294117649</v>
      </c>
      <c r="AM65" s="16">
        <v>1755.1058823529415</v>
      </c>
      <c r="AN65" s="16">
        <v>5</v>
      </c>
      <c r="AO65" s="16">
        <v>15</v>
      </c>
      <c r="AP65" s="16">
        <v>450</v>
      </c>
      <c r="AQ65" s="16">
        <v>1365</v>
      </c>
      <c r="AR65" s="16">
        <v>5</v>
      </c>
      <c r="AS65" s="16">
        <v>12</v>
      </c>
      <c r="AT65" s="16">
        <v>389.1891891891885</v>
      </c>
      <c r="AU65" s="16">
        <v>1092</v>
      </c>
      <c r="AV65" s="16">
        <v>4</v>
      </c>
      <c r="AW65" s="16">
        <v>9.68648648648648</v>
      </c>
      <c r="AX65" s="16">
        <v>308</v>
      </c>
      <c r="AY65" s="16">
        <v>745.859459459459</v>
      </c>
      <c r="AZ65" s="16">
        <v>4</v>
      </c>
      <c r="BA65" s="16">
        <v>10</v>
      </c>
      <c r="BB65" s="16">
        <v>308</v>
      </c>
      <c r="BC65" s="16">
        <v>770</v>
      </c>
      <c r="BD65" s="16">
        <v>0</v>
      </c>
      <c r="BE65" s="16">
        <v>0</v>
      </c>
      <c r="BF65" s="16">
        <v>0</v>
      </c>
      <c r="BG65" s="16">
        <v>0</v>
      </c>
      <c r="BH65" s="16">
        <v>4.054054054054054</v>
      </c>
      <c r="BI65" s="16">
        <v>12.108108108108107</v>
      </c>
      <c r="BJ65" s="16">
        <v>312.1621621621622</v>
      </c>
      <c r="BK65" s="16">
        <v>908.108108108108</v>
      </c>
      <c r="BL65" s="16">
        <v>7.7837837837838</v>
      </c>
      <c r="BM65" s="16">
        <v>23.24756756756756</v>
      </c>
      <c r="BN65" s="16">
        <v>599.3513513513526</v>
      </c>
      <c r="BO65" s="16">
        <v>1743.5675675675682</v>
      </c>
      <c r="BP65" s="16">
        <v>7.7837837837838</v>
      </c>
      <c r="BQ65" s="16">
        <v>23.24756756756756</v>
      </c>
      <c r="BR65" s="16">
        <v>599.3513513513526</v>
      </c>
      <c r="BS65" s="16">
        <v>1743.5675675675682</v>
      </c>
      <c r="BT65" s="16">
        <v>7.7837837837838</v>
      </c>
      <c r="BU65" s="16">
        <v>23.24756756756756</v>
      </c>
      <c r="BV65" s="16">
        <v>599.3513513513526</v>
      </c>
      <c r="BW65" s="16">
        <v>1743.5675675675682</v>
      </c>
      <c r="BX65" s="16">
        <v>7.7837837837838</v>
      </c>
      <c r="BY65" s="16">
        <v>23.24756756756756</v>
      </c>
      <c r="BZ65" s="16">
        <v>599.3513513513526</v>
      </c>
      <c r="CA65" s="16">
        <v>1743.5675675675682</v>
      </c>
      <c r="CB65" s="16">
        <v>5</v>
      </c>
      <c r="CC65" s="16">
        <v>15</v>
      </c>
      <c r="CD65" s="16">
        <v>385</v>
      </c>
      <c r="CE65" s="16">
        <v>1155</v>
      </c>
      <c r="CF65" s="16">
        <v>4</v>
      </c>
      <c r="CG65" s="16">
        <v>10</v>
      </c>
      <c r="CH65" s="16">
        <v>308</v>
      </c>
      <c r="CI65" s="16">
        <v>770</v>
      </c>
      <c r="CJ65" s="16">
        <v>4</v>
      </c>
      <c r="CK65" s="16">
        <v>12.108108108108107</v>
      </c>
      <c r="CL65" s="16">
        <v>308</v>
      </c>
      <c r="CM65" s="16">
        <v>908.108108108108</v>
      </c>
      <c r="CN65" s="16">
        <v>0</v>
      </c>
      <c r="CO65" s="16">
        <v>0</v>
      </c>
      <c r="CP65" s="16">
        <v>0</v>
      </c>
      <c r="CQ65" s="16">
        <v>0</v>
      </c>
      <c r="CR65" s="16">
        <v>4.054054054054054</v>
      </c>
      <c r="CS65" s="16">
        <v>12.108108108108107</v>
      </c>
      <c r="CT65" s="16">
        <v>312.1621621621622</v>
      </c>
      <c r="CU65" s="16">
        <v>908.108108108108</v>
      </c>
      <c r="CV65" s="16">
        <v>6.486486486486481</v>
      </c>
      <c r="CW65" s="16">
        <v>19.37297297297296</v>
      </c>
      <c r="CX65" s="16">
        <v>499.459459459459</v>
      </c>
      <c r="CY65" s="16">
        <v>1452.972972972972</v>
      </c>
      <c r="CZ65" s="16">
        <v>6.486486486486481</v>
      </c>
      <c r="DA65" s="16">
        <v>19.37297297297296</v>
      </c>
      <c r="DB65" s="16">
        <v>499.459459459459</v>
      </c>
      <c r="DC65" s="16">
        <v>1452.972972972972</v>
      </c>
      <c r="DD65" s="16">
        <v>6.486486486486481</v>
      </c>
      <c r="DE65" s="16">
        <v>19.37297297297296</v>
      </c>
      <c r="DF65" s="16">
        <v>499.459459459459</v>
      </c>
      <c r="DG65" s="16">
        <v>1452.972972972972</v>
      </c>
      <c r="DH65" s="16">
        <v>4.054054054054054</v>
      </c>
      <c r="DI65" s="16">
        <v>12.108108108108107</v>
      </c>
      <c r="DJ65" s="16">
        <v>374.59459459459464</v>
      </c>
      <c r="DK65" s="16">
        <v>1146</v>
      </c>
      <c r="DL65" s="16">
        <v>4</v>
      </c>
      <c r="DM65" s="16">
        <v>12.108108108108107</v>
      </c>
      <c r="DN65" s="16">
        <v>308</v>
      </c>
      <c r="DO65" s="16">
        <v>908.108108108108</v>
      </c>
    </row>
    <row r="66" spans="2:119" ht="12.75">
      <c r="B66" s="15" t="s">
        <v>39</v>
      </c>
      <c r="C66" s="15" t="s">
        <v>99</v>
      </c>
      <c r="D66" s="16">
        <v>4</v>
      </c>
      <c r="E66" s="16">
        <v>9.68648648648648</v>
      </c>
      <c r="F66" s="16">
        <v>308</v>
      </c>
      <c r="G66" s="16">
        <v>745.859459459459</v>
      </c>
      <c r="H66" s="16">
        <v>0</v>
      </c>
      <c r="I66" s="16">
        <v>0</v>
      </c>
      <c r="J66" s="16">
        <v>0</v>
      </c>
      <c r="K66" s="16">
        <v>0</v>
      </c>
      <c r="L66" s="16">
        <v>3</v>
      </c>
      <c r="M66" s="16">
        <v>8.088112941176473</v>
      </c>
      <c r="N66" s="16">
        <v>277.2</v>
      </c>
      <c r="O66" s="16">
        <v>900</v>
      </c>
      <c r="P66" s="16">
        <v>5</v>
      </c>
      <c r="Q66" s="16">
        <v>29.251764705882355</v>
      </c>
      <c r="R66" s="16">
        <v>783.529411764706</v>
      </c>
      <c r="S66" s="16">
        <v>2193.8823529411766</v>
      </c>
      <c r="T66" s="16">
        <v>5</v>
      </c>
      <c r="U66" s="16">
        <v>10</v>
      </c>
      <c r="V66" s="16">
        <v>445.67152941176477</v>
      </c>
      <c r="W66" s="16">
        <v>900</v>
      </c>
      <c r="X66" s="16">
        <v>5</v>
      </c>
      <c r="Y66" s="16">
        <v>24.216216216216214</v>
      </c>
      <c r="Z66" s="16">
        <v>385</v>
      </c>
      <c r="AA66" s="16">
        <v>1816.216216216216</v>
      </c>
      <c r="AB66" s="16">
        <v>6</v>
      </c>
      <c r="AC66" s="16">
        <v>13.6</v>
      </c>
      <c r="AD66" s="16">
        <v>519.9501176470588</v>
      </c>
      <c r="AE66" s="16">
        <v>1728</v>
      </c>
      <c r="AF66" s="16">
        <v>6.4</v>
      </c>
      <c r="AG66" s="16">
        <v>19.372972972972985</v>
      </c>
      <c r="AH66" s="16">
        <v>492.8</v>
      </c>
      <c r="AI66" s="16">
        <v>1452.9729729729725</v>
      </c>
      <c r="AJ66" s="16">
        <v>7.835294117647061</v>
      </c>
      <c r="AK66" s="16">
        <v>23.401411764705887</v>
      </c>
      <c r="AL66" s="16">
        <v>603.3176470588237</v>
      </c>
      <c r="AM66" s="16">
        <v>2106</v>
      </c>
      <c r="AN66" s="16">
        <v>6</v>
      </c>
      <c r="AO66" s="16">
        <v>17</v>
      </c>
      <c r="AP66" s="16">
        <v>462</v>
      </c>
      <c r="AQ66" s="16">
        <v>1579.2</v>
      </c>
      <c r="AR66" s="16">
        <v>5</v>
      </c>
      <c r="AS66" s="16">
        <v>15</v>
      </c>
      <c r="AT66" s="16">
        <v>389.1891891891885</v>
      </c>
      <c r="AU66" s="16">
        <v>1365</v>
      </c>
      <c r="AV66" s="16">
        <v>4</v>
      </c>
      <c r="AW66" s="16">
        <v>9.68648648648648</v>
      </c>
      <c r="AX66" s="16">
        <v>308</v>
      </c>
      <c r="AY66" s="16">
        <v>745.859459459459</v>
      </c>
      <c r="AZ66" s="16">
        <v>4</v>
      </c>
      <c r="BA66" s="16">
        <v>10</v>
      </c>
      <c r="BB66" s="16">
        <v>308</v>
      </c>
      <c r="BC66" s="16">
        <v>770</v>
      </c>
      <c r="BD66" s="16">
        <v>0</v>
      </c>
      <c r="BE66" s="16">
        <v>0</v>
      </c>
      <c r="BF66" s="16">
        <v>0</v>
      </c>
      <c r="BG66" s="16">
        <v>0</v>
      </c>
      <c r="BH66" s="16">
        <v>4.054054054054054</v>
      </c>
      <c r="BI66" s="16">
        <v>12.108108108108107</v>
      </c>
      <c r="BJ66" s="16">
        <v>312.1621621621622</v>
      </c>
      <c r="BK66" s="16">
        <v>908.108108108108</v>
      </c>
      <c r="BL66" s="16">
        <v>7.7837837837838</v>
      </c>
      <c r="BM66" s="16">
        <v>23.24756756756756</v>
      </c>
      <c r="BN66" s="16">
        <v>599.3513513513526</v>
      </c>
      <c r="BO66" s="16">
        <v>1743.5675675675682</v>
      </c>
      <c r="BP66" s="16">
        <v>7.7837837837838</v>
      </c>
      <c r="BQ66" s="16">
        <v>23.24756756756756</v>
      </c>
      <c r="BR66" s="16">
        <v>599.3513513513526</v>
      </c>
      <c r="BS66" s="16">
        <v>1743.5675675675682</v>
      </c>
      <c r="BT66" s="16">
        <v>7.7837837837838</v>
      </c>
      <c r="BU66" s="16">
        <v>23.24756756756756</v>
      </c>
      <c r="BV66" s="16">
        <v>599.3513513513526</v>
      </c>
      <c r="BW66" s="16">
        <v>1743.5675675675682</v>
      </c>
      <c r="BX66" s="16">
        <v>7.7837837837838</v>
      </c>
      <c r="BY66" s="16">
        <v>23.24756756756756</v>
      </c>
      <c r="BZ66" s="16">
        <v>599.3513513513526</v>
      </c>
      <c r="CA66" s="16">
        <v>1743.5675675675682</v>
      </c>
      <c r="CB66" s="16">
        <v>5</v>
      </c>
      <c r="CC66" s="16">
        <v>15</v>
      </c>
      <c r="CD66" s="16">
        <v>385</v>
      </c>
      <c r="CE66" s="16">
        <v>1155</v>
      </c>
      <c r="CF66" s="16">
        <v>4</v>
      </c>
      <c r="CG66" s="16">
        <v>10</v>
      </c>
      <c r="CH66" s="16">
        <v>308</v>
      </c>
      <c r="CI66" s="16">
        <v>770</v>
      </c>
      <c r="CJ66" s="16">
        <v>4</v>
      </c>
      <c r="CK66" s="16">
        <v>12.108108108108107</v>
      </c>
      <c r="CL66" s="16">
        <v>308</v>
      </c>
      <c r="CM66" s="16">
        <v>908.108108108108</v>
      </c>
      <c r="CN66" s="16">
        <v>0</v>
      </c>
      <c r="CO66" s="16">
        <v>0</v>
      </c>
      <c r="CP66" s="16">
        <v>0</v>
      </c>
      <c r="CQ66" s="16">
        <v>0</v>
      </c>
      <c r="CR66" s="16">
        <v>4.054054054054054</v>
      </c>
      <c r="CS66" s="16">
        <v>12.108108108108107</v>
      </c>
      <c r="CT66" s="16">
        <v>312.1621621621622</v>
      </c>
      <c r="CU66" s="16">
        <v>908.108108108108</v>
      </c>
      <c r="CV66" s="16">
        <v>6.486486486486481</v>
      </c>
      <c r="CW66" s="16">
        <v>19.37297297297296</v>
      </c>
      <c r="CX66" s="16">
        <v>499.459459459459</v>
      </c>
      <c r="CY66" s="16">
        <v>1452.972972972972</v>
      </c>
      <c r="CZ66" s="16">
        <v>6.486486486486481</v>
      </c>
      <c r="DA66" s="16">
        <v>19.37297297297296</v>
      </c>
      <c r="DB66" s="16">
        <v>499.459459459459</v>
      </c>
      <c r="DC66" s="16">
        <v>1452.972972972972</v>
      </c>
      <c r="DD66" s="16">
        <v>6.486486486486481</v>
      </c>
      <c r="DE66" s="16">
        <v>19.37297297297296</v>
      </c>
      <c r="DF66" s="16">
        <v>499.459459459459</v>
      </c>
      <c r="DG66" s="16">
        <v>1452.972972972972</v>
      </c>
      <c r="DH66" s="16">
        <v>4.054054054054054</v>
      </c>
      <c r="DI66" s="16">
        <v>12.108108108108107</v>
      </c>
      <c r="DJ66" s="16">
        <v>312.1621621621622</v>
      </c>
      <c r="DK66" s="16">
        <v>908.108108108108</v>
      </c>
      <c r="DL66" s="16">
        <v>4</v>
      </c>
      <c r="DM66" s="16">
        <v>12.108108108108107</v>
      </c>
      <c r="DN66" s="16">
        <v>308</v>
      </c>
      <c r="DO66" s="16">
        <v>908.108108108108</v>
      </c>
    </row>
    <row r="67" spans="2:119" ht="12.75">
      <c r="B67" s="15" t="s">
        <v>39</v>
      </c>
      <c r="C67" s="15" t="s">
        <v>100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5</v>
      </c>
      <c r="N67" s="16">
        <v>0</v>
      </c>
      <c r="O67" s="16">
        <v>450</v>
      </c>
      <c r="P67" s="16">
        <v>5</v>
      </c>
      <c r="Q67" s="16">
        <v>30</v>
      </c>
      <c r="R67" s="16">
        <v>450</v>
      </c>
      <c r="S67" s="16">
        <v>2700</v>
      </c>
      <c r="T67" s="16">
        <v>5</v>
      </c>
      <c r="U67" s="16">
        <v>15</v>
      </c>
      <c r="V67" s="16">
        <v>450</v>
      </c>
      <c r="W67" s="16">
        <v>1350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v>0</v>
      </c>
      <c r="BZ67" s="16">
        <v>0</v>
      </c>
      <c r="CA67" s="16">
        <v>0</v>
      </c>
      <c r="CB67" s="16">
        <v>0</v>
      </c>
      <c r="CC67" s="16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</row>
    <row r="68" spans="2:119" ht="12.75">
      <c r="B68" s="15" t="s">
        <v>39</v>
      </c>
      <c r="C68" s="15" t="s">
        <v>101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5</v>
      </c>
      <c r="AK68" s="16">
        <v>15</v>
      </c>
      <c r="AL68" s="16">
        <v>540</v>
      </c>
      <c r="AM68" s="16">
        <v>2472</v>
      </c>
      <c r="AN68" s="16">
        <v>0</v>
      </c>
      <c r="AO68" s="16">
        <v>15</v>
      </c>
      <c r="AP68" s="16">
        <v>0</v>
      </c>
      <c r="AQ68" s="16">
        <v>1350</v>
      </c>
      <c r="AR68" s="16">
        <v>0</v>
      </c>
      <c r="AS68" s="16">
        <v>15</v>
      </c>
      <c r="AT68" s="16">
        <v>0</v>
      </c>
      <c r="AU68" s="16">
        <v>1350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0</v>
      </c>
      <c r="DN68" s="16">
        <v>0</v>
      </c>
      <c r="DO68" s="16">
        <v>0</v>
      </c>
    </row>
    <row r="69" spans="2:119" ht="12.75">
      <c r="B69" s="15" t="s">
        <v>39</v>
      </c>
      <c r="C69" s="15" t="s">
        <v>102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15</v>
      </c>
      <c r="N69" s="16">
        <v>0</v>
      </c>
      <c r="O69" s="16">
        <v>1350</v>
      </c>
      <c r="P69" s="16">
        <v>5</v>
      </c>
      <c r="Q69" s="16">
        <v>30</v>
      </c>
      <c r="R69" s="16">
        <v>450</v>
      </c>
      <c r="S69" s="16">
        <v>2700</v>
      </c>
      <c r="T69" s="16">
        <v>0</v>
      </c>
      <c r="U69" s="16">
        <v>15</v>
      </c>
      <c r="V69" s="16">
        <v>0</v>
      </c>
      <c r="W69" s="16">
        <v>1350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0</v>
      </c>
      <c r="DO69" s="16">
        <v>0</v>
      </c>
    </row>
    <row r="70" spans="2:119" ht="12.75">
      <c r="B70" s="15" t="s">
        <v>39</v>
      </c>
      <c r="C70" s="15" t="s">
        <v>103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5</v>
      </c>
      <c r="AK70" s="16">
        <v>15</v>
      </c>
      <c r="AL70" s="16">
        <v>450</v>
      </c>
      <c r="AM70" s="16">
        <v>1350</v>
      </c>
      <c r="AN70" s="16">
        <v>0</v>
      </c>
      <c r="AO70" s="16">
        <v>15</v>
      </c>
      <c r="AP70" s="16">
        <v>0</v>
      </c>
      <c r="AQ70" s="16">
        <v>1350</v>
      </c>
      <c r="AR70" s="16">
        <v>0</v>
      </c>
      <c r="AS70" s="16">
        <v>15</v>
      </c>
      <c r="AT70" s="16">
        <v>0</v>
      </c>
      <c r="AU70" s="16">
        <v>1350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16">
        <v>0</v>
      </c>
      <c r="DM70" s="16">
        <v>0</v>
      </c>
      <c r="DN70" s="16">
        <v>0</v>
      </c>
      <c r="DO70" s="16">
        <v>0</v>
      </c>
    </row>
    <row r="71" spans="2:119" ht="12.75">
      <c r="B71" s="15" t="s">
        <v>39</v>
      </c>
      <c r="C71" s="15" t="s">
        <v>104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5</v>
      </c>
      <c r="M71" s="16">
        <v>15</v>
      </c>
      <c r="N71" s="16">
        <v>450</v>
      </c>
      <c r="O71" s="16">
        <v>1351</v>
      </c>
      <c r="P71" s="16">
        <v>5</v>
      </c>
      <c r="Q71" s="16">
        <v>30</v>
      </c>
      <c r="R71" s="16">
        <v>450</v>
      </c>
      <c r="S71" s="16">
        <v>2700</v>
      </c>
      <c r="T71" s="16">
        <v>5</v>
      </c>
      <c r="U71" s="16">
        <v>15</v>
      </c>
      <c r="V71" s="16">
        <v>450</v>
      </c>
      <c r="W71" s="16">
        <v>1351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</row>
    <row r="72" spans="2:119" ht="12.75">
      <c r="B72" s="15" t="s">
        <v>39</v>
      </c>
      <c r="C72" s="15" t="s">
        <v>105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5</v>
      </c>
      <c r="AK72" s="16">
        <v>15</v>
      </c>
      <c r="AL72" s="16">
        <f>450*1.2</f>
        <v>540</v>
      </c>
      <c r="AM72" s="16">
        <f>1610*1.2</f>
        <v>1932</v>
      </c>
      <c r="AN72" s="16">
        <v>5</v>
      </c>
      <c r="AO72" s="16">
        <v>15</v>
      </c>
      <c r="AP72" s="16">
        <v>450</v>
      </c>
      <c r="AQ72" s="16">
        <v>1350</v>
      </c>
      <c r="AR72" s="16">
        <v>0</v>
      </c>
      <c r="AS72" s="16">
        <v>15</v>
      </c>
      <c r="AT72" s="16">
        <v>0</v>
      </c>
      <c r="AU72" s="16">
        <v>1350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6">
        <v>0</v>
      </c>
    </row>
    <row r="73" spans="2:119" ht="12.75">
      <c r="B73" s="15" t="s">
        <v>39</v>
      </c>
      <c r="C73" s="15" t="s">
        <v>106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5</v>
      </c>
      <c r="M73" s="16">
        <v>15</v>
      </c>
      <c r="N73" s="16">
        <v>450</v>
      </c>
      <c r="O73" s="16">
        <v>1350</v>
      </c>
      <c r="P73" s="16">
        <v>5</v>
      </c>
      <c r="Q73" s="16">
        <v>30</v>
      </c>
      <c r="R73" s="16">
        <v>450</v>
      </c>
      <c r="S73" s="16">
        <v>2700</v>
      </c>
      <c r="T73" s="16">
        <v>4</v>
      </c>
      <c r="U73" s="16">
        <v>15</v>
      </c>
      <c r="V73" s="19">
        <v>364</v>
      </c>
      <c r="W73" s="16">
        <v>1350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</row>
    <row r="74" spans="2:119" ht="12.75">
      <c r="B74" s="15" t="s">
        <v>39</v>
      </c>
      <c r="C74" s="15" t="s">
        <v>107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5</v>
      </c>
      <c r="AK74" s="16">
        <v>15</v>
      </c>
      <c r="AL74" s="16">
        <v>450</v>
      </c>
      <c r="AM74" s="16">
        <v>1350</v>
      </c>
      <c r="AN74" s="16">
        <v>0</v>
      </c>
      <c r="AO74" s="16">
        <v>15</v>
      </c>
      <c r="AP74" s="16">
        <v>0</v>
      </c>
      <c r="AQ74" s="16">
        <v>1350</v>
      </c>
      <c r="AR74" s="16">
        <v>0</v>
      </c>
      <c r="AS74" s="16">
        <v>15</v>
      </c>
      <c r="AT74" s="16">
        <v>0</v>
      </c>
      <c r="AU74" s="16">
        <v>1350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0</v>
      </c>
      <c r="CZ74" s="16">
        <v>0</v>
      </c>
      <c r="DA74" s="16">
        <v>0</v>
      </c>
      <c r="DB74" s="16">
        <v>0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6">
        <v>0</v>
      </c>
    </row>
    <row r="75" spans="2:119" ht="12.75">
      <c r="B75" s="15" t="s">
        <v>39</v>
      </c>
      <c r="C75" s="15" t="s">
        <v>108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4</v>
      </c>
      <c r="M75" s="16">
        <v>15</v>
      </c>
      <c r="N75" s="16">
        <v>364</v>
      </c>
      <c r="O75" s="16">
        <v>1350</v>
      </c>
      <c r="P75" s="16">
        <v>5</v>
      </c>
      <c r="Q75" s="16">
        <v>30</v>
      </c>
      <c r="R75" s="16">
        <v>450</v>
      </c>
      <c r="S75" s="16">
        <v>2700</v>
      </c>
      <c r="T75" s="16">
        <v>2</v>
      </c>
      <c r="U75" s="16">
        <v>15</v>
      </c>
      <c r="V75" s="16">
        <v>180</v>
      </c>
      <c r="W75" s="16">
        <v>1350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</row>
    <row r="76" spans="2:119" ht="12.75">
      <c r="B76" s="15" t="s">
        <v>39</v>
      </c>
      <c r="C76" s="15" t="s">
        <v>109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5</v>
      </c>
      <c r="AK76" s="16">
        <v>15</v>
      </c>
      <c r="AL76" s="16">
        <v>450</v>
      </c>
      <c r="AM76" s="16">
        <v>1350</v>
      </c>
      <c r="AN76" s="16">
        <v>5</v>
      </c>
      <c r="AO76" s="16">
        <v>15</v>
      </c>
      <c r="AP76" s="16">
        <v>450</v>
      </c>
      <c r="AQ76" s="16">
        <v>1350</v>
      </c>
      <c r="AR76" s="16">
        <v>0</v>
      </c>
      <c r="AS76" s="16">
        <v>15</v>
      </c>
      <c r="AT76" s="16">
        <v>0</v>
      </c>
      <c r="AU76" s="16">
        <v>1350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0</v>
      </c>
      <c r="DN76" s="16">
        <v>0</v>
      </c>
      <c r="DO76" s="16">
        <v>0</v>
      </c>
    </row>
    <row r="77" spans="2:119" ht="12.75">
      <c r="B77" s="15" t="s">
        <v>39</v>
      </c>
      <c r="C77" s="15" t="s">
        <v>110</v>
      </c>
      <c r="D77" s="16">
        <v>3</v>
      </c>
      <c r="E77" s="16">
        <v>12</v>
      </c>
      <c r="F77" s="16">
        <v>270</v>
      </c>
      <c r="G77" s="16">
        <v>943.1578947368425</v>
      </c>
      <c r="H77" s="16">
        <v>0</v>
      </c>
      <c r="I77" s="16">
        <v>0</v>
      </c>
      <c r="J77" s="16">
        <v>0</v>
      </c>
      <c r="K77" s="16">
        <v>0</v>
      </c>
      <c r="L77" s="16">
        <v>5</v>
      </c>
      <c r="M77" s="16">
        <v>10.627555555555555</v>
      </c>
      <c r="N77" s="16">
        <v>569.3333333333334</v>
      </c>
      <c r="O77" s="16">
        <v>1711.0364444444442</v>
      </c>
      <c r="P77" s="16">
        <v>6.354166666666667</v>
      </c>
      <c r="Q77" s="16">
        <v>37.95555555555555</v>
      </c>
      <c r="R77" s="16">
        <v>1022</v>
      </c>
      <c r="S77" s="16">
        <v>2846.6666666666665</v>
      </c>
      <c r="T77" s="16">
        <v>5</v>
      </c>
      <c r="U77" s="16">
        <v>9.109333333333332</v>
      </c>
      <c r="V77" s="16">
        <v>800</v>
      </c>
      <c r="W77" s="16">
        <v>1366.4</v>
      </c>
      <c r="X77" s="16">
        <v>5</v>
      </c>
      <c r="Y77" s="16">
        <v>12</v>
      </c>
      <c r="Z77" s="16">
        <v>561.4035087719298</v>
      </c>
      <c r="AA77" s="16">
        <v>1560</v>
      </c>
      <c r="AB77" s="16">
        <v>5</v>
      </c>
      <c r="AC77" s="16">
        <v>13</v>
      </c>
      <c r="AD77" s="16">
        <v>569.3333333333334</v>
      </c>
      <c r="AE77" s="16">
        <v>2093</v>
      </c>
      <c r="AF77" s="16">
        <v>5</v>
      </c>
      <c r="AG77" s="16">
        <v>12</v>
      </c>
      <c r="AH77" s="16">
        <v>561.4035087719299</v>
      </c>
      <c r="AI77" s="16">
        <v>1320</v>
      </c>
      <c r="AJ77" s="16">
        <v>7</v>
      </c>
      <c r="AK77" s="16">
        <v>30.364444444444445</v>
      </c>
      <c r="AL77" s="16">
        <v>1010.3333333333334</v>
      </c>
      <c r="AM77" s="16">
        <v>2459.52</v>
      </c>
      <c r="AN77" s="16">
        <v>7</v>
      </c>
      <c r="AO77" s="16">
        <v>22.77333333333333</v>
      </c>
      <c r="AP77" s="16">
        <v>1057</v>
      </c>
      <c r="AQ77" s="16">
        <v>1708</v>
      </c>
      <c r="AR77" s="16">
        <v>5</v>
      </c>
      <c r="AS77" s="16">
        <v>15</v>
      </c>
      <c r="AT77" s="16">
        <v>673.6842105263146</v>
      </c>
      <c r="AU77" s="16">
        <v>1414.7368421052638</v>
      </c>
      <c r="AV77" s="16">
        <v>4</v>
      </c>
      <c r="AW77" s="16">
        <v>12</v>
      </c>
      <c r="AX77" s="16">
        <v>505.26315789473597</v>
      </c>
      <c r="AY77" s="16">
        <v>943.1578947368425</v>
      </c>
      <c r="AZ77" s="16">
        <v>3</v>
      </c>
      <c r="BA77" s="16">
        <v>8.38362573099415</v>
      </c>
      <c r="BB77" s="16">
        <v>270</v>
      </c>
      <c r="BC77" s="16">
        <v>943.1578947368421</v>
      </c>
      <c r="BD77" s="16">
        <v>0</v>
      </c>
      <c r="BE77" s="16">
        <v>0</v>
      </c>
      <c r="BF77" s="16">
        <v>0</v>
      </c>
      <c r="BG77" s="16">
        <v>0</v>
      </c>
      <c r="BH77" s="16">
        <v>5</v>
      </c>
      <c r="BI77" s="16">
        <v>8</v>
      </c>
      <c r="BJ77" s="16">
        <v>561.4035087719298</v>
      </c>
      <c r="BK77" s="16">
        <v>903.8596491228069</v>
      </c>
      <c r="BL77" s="16">
        <v>5</v>
      </c>
      <c r="BM77" s="16">
        <v>15</v>
      </c>
      <c r="BN77" s="16">
        <v>900.6666666666666</v>
      </c>
      <c r="BO77" s="16">
        <v>1509.0526315789475</v>
      </c>
      <c r="BP77" s="16">
        <v>5</v>
      </c>
      <c r="BQ77" s="16">
        <v>15</v>
      </c>
      <c r="BR77" s="16">
        <v>907.2</v>
      </c>
      <c r="BS77" s="16">
        <v>1509.0526315789475</v>
      </c>
      <c r="BT77" s="16">
        <v>5</v>
      </c>
      <c r="BU77" s="16">
        <v>15</v>
      </c>
      <c r="BV77" s="16">
        <v>922.25</v>
      </c>
      <c r="BW77" s="16">
        <v>1509.0526315789475</v>
      </c>
      <c r="BX77" s="16">
        <v>5</v>
      </c>
      <c r="BY77" s="16">
        <v>15</v>
      </c>
      <c r="BZ77" s="16">
        <v>840</v>
      </c>
      <c r="CA77" s="16">
        <v>1509.0526315789475</v>
      </c>
      <c r="CB77" s="16">
        <v>5</v>
      </c>
      <c r="CC77" s="16">
        <v>12</v>
      </c>
      <c r="CD77" s="16">
        <v>898.2456140350878</v>
      </c>
      <c r="CE77" s="16">
        <v>1257.5438596491229</v>
      </c>
      <c r="CF77" s="16">
        <v>4</v>
      </c>
      <c r="CG77" s="16">
        <v>8.38362573099415</v>
      </c>
      <c r="CH77" s="16">
        <v>449.1228070175439</v>
      </c>
      <c r="CI77" s="16">
        <v>943.1578947368421</v>
      </c>
      <c r="CJ77" s="16">
        <v>3</v>
      </c>
      <c r="CK77" s="16">
        <v>8</v>
      </c>
      <c r="CL77" s="16">
        <v>270</v>
      </c>
      <c r="CM77" s="16">
        <v>903.8596491228069</v>
      </c>
      <c r="CN77" s="16">
        <v>0</v>
      </c>
      <c r="CO77" s="16">
        <v>0</v>
      </c>
      <c r="CP77" s="16">
        <v>0</v>
      </c>
      <c r="CQ77" s="16">
        <v>0</v>
      </c>
      <c r="CR77" s="16">
        <v>5</v>
      </c>
      <c r="CS77" s="16">
        <v>8</v>
      </c>
      <c r="CT77" s="16">
        <v>561.4035087719298</v>
      </c>
      <c r="CU77" s="16">
        <v>864.561403508772</v>
      </c>
      <c r="CV77" s="16">
        <v>5</v>
      </c>
      <c r="CW77" s="16">
        <v>12</v>
      </c>
      <c r="CX77" s="16">
        <v>898.2456140350863</v>
      </c>
      <c r="CY77" s="16">
        <v>1257.5438596491238</v>
      </c>
      <c r="CZ77" s="16">
        <v>5</v>
      </c>
      <c r="DA77" s="16">
        <v>12</v>
      </c>
      <c r="DB77" s="16">
        <v>898.2456140350863</v>
      </c>
      <c r="DC77" s="16">
        <v>1257.5438596491238</v>
      </c>
      <c r="DD77" s="16">
        <v>5</v>
      </c>
      <c r="DE77" s="16">
        <v>12</v>
      </c>
      <c r="DF77" s="16">
        <v>898.2456140350863</v>
      </c>
      <c r="DG77" s="16">
        <v>1257.5438596491238</v>
      </c>
      <c r="DH77" s="16">
        <v>5</v>
      </c>
      <c r="DI77" s="16">
        <v>10</v>
      </c>
      <c r="DJ77" s="16">
        <v>561.4035087719298</v>
      </c>
      <c r="DK77" s="16">
        <v>1178.9473684210525</v>
      </c>
      <c r="DL77" s="16">
        <v>3</v>
      </c>
      <c r="DM77" s="16">
        <v>8</v>
      </c>
      <c r="DN77" s="16">
        <v>270</v>
      </c>
      <c r="DO77" s="16">
        <v>903.8596491228069</v>
      </c>
    </row>
    <row r="78" spans="2:119" ht="12.75">
      <c r="B78" s="15" t="s">
        <v>39</v>
      </c>
      <c r="C78" s="15" t="s">
        <v>111</v>
      </c>
      <c r="D78" s="16">
        <v>3</v>
      </c>
      <c r="E78" s="16">
        <v>10</v>
      </c>
      <c r="F78" s="16">
        <v>270</v>
      </c>
      <c r="G78" s="16">
        <v>943.1578947368425</v>
      </c>
      <c r="H78" s="16">
        <v>0</v>
      </c>
      <c r="I78" s="16">
        <v>0</v>
      </c>
      <c r="J78" s="16">
        <v>0</v>
      </c>
      <c r="K78" s="16">
        <v>0</v>
      </c>
      <c r="L78" s="16">
        <v>6</v>
      </c>
      <c r="M78" s="16">
        <v>21.25511111111111</v>
      </c>
      <c r="N78" s="16">
        <v>871</v>
      </c>
      <c r="O78" s="16">
        <v>1934.215111111111</v>
      </c>
      <c r="P78" s="16">
        <v>7.5</v>
      </c>
      <c r="Q78" s="16">
        <v>37.95555555555555</v>
      </c>
      <c r="R78" s="16">
        <v>1023</v>
      </c>
      <c r="S78" s="16">
        <v>2846.6666666666665</v>
      </c>
      <c r="T78" s="16">
        <v>6.1</v>
      </c>
      <c r="U78" s="16">
        <v>18.218666666666664</v>
      </c>
      <c r="V78" s="16">
        <v>954</v>
      </c>
      <c r="W78" s="16">
        <v>1366.4</v>
      </c>
      <c r="X78" s="16">
        <v>5</v>
      </c>
      <c r="Y78" s="16">
        <v>12</v>
      </c>
      <c r="Z78" s="16">
        <v>561.4035087719298</v>
      </c>
      <c r="AA78" s="16">
        <v>1560</v>
      </c>
      <c r="AB78" s="16">
        <v>7.116666666666667</v>
      </c>
      <c r="AC78" s="16">
        <v>15</v>
      </c>
      <c r="AD78" s="16">
        <v>1058</v>
      </c>
      <c r="AE78" s="16">
        <v>2415</v>
      </c>
      <c r="AF78" s="16">
        <v>5</v>
      </c>
      <c r="AG78" s="16">
        <v>12</v>
      </c>
      <c r="AH78" s="16">
        <v>561.4035087719299</v>
      </c>
      <c r="AI78" s="16">
        <v>1320</v>
      </c>
      <c r="AJ78" s="16">
        <v>5.083333333333333</v>
      </c>
      <c r="AK78" s="16">
        <v>30.364444444444445</v>
      </c>
      <c r="AL78" s="16">
        <v>1010.3333333333334</v>
      </c>
      <c r="AM78" s="16">
        <v>2277.3333333333335</v>
      </c>
      <c r="AN78" s="16">
        <v>5</v>
      </c>
      <c r="AO78" s="16">
        <v>11.386666666666665</v>
      </c>
      <c r="AP78" s="16">
        <v>966</v>
      </c>
      <c r="AQ78" s="16">
        <v>1833.253333333333</v>
      </c>
      <c r="AR78" s="16">
        <v>5</v>
      </c>
      <c r="AS78" s="16">
        <v>12</v>
      </c>
      <c r="AT78" s="16">
        <v>673.6842105263146</v>
      </c>
      <c r="AU78" s="16">
        <v>1414.7368421052638</v>
      </c>
      <c r="AV78" s="16">
        <v>4</v>
      </c>
      <c r="AW78" s="16">
        <v>10</v>
      </c>
      <c r="AX78" s="16">
        <v>505.26315789473597</v>
      </c>
      <c r="AY78" s="16">
        <v>943.1578947368425</v>
      </c>
      <c r="AZ78" s="16">
        <v>3</v>
      </c>
      <c r="BA78" s="16">
        <v>8.38362573099415</v>
      </c>
      <c r="BB78" s="16">
        <v>270</v>
      </c>
      <c r="BC78" s="16">
        <v>943.1578947368421</v>
      </c>
      <c r="BD78" s="16">
        <v>0</v>
      </c>
      <c r="BE78" s="16">
        <v>0</v>
      </c>
      <c r="BF78" s="16">
        <v>0</v>
      </c>
      <c r="BG78" s="16">
        <v>0</v>
      </c>
      <c r="BH78" s="16">
        <v>5</v>
      </c>
      <c r="BI78" s="16">
        <v>8</v>
      </c>
      <c r="BJ78" s="16">
        <v>561.4035087719298</v>
      </c>
      <c r="BK78" s="16">
        <v>903.8596491228069</v>
      </c>
      <c r="BL78" s="16">
        <v>5</v>
      </c>
      <c r="BM78" s="16">
        <v>15</v>
      </c>
      <c r="BN78" s="16">
        <v>900.6666666666666</v>
      </c>
      <c r="BO78" s="16">
        <v>1509.0526315789475</v>
      </c>
      <c r="BP78" s="16">
        <v>5</v>
      </c>
      <c r="BQ78" s="16">
        <v>15</v>
      </c>
      <c r="BR78" s="16">
        <v>907.2</v>
      </c>
      <c r="BS78" s="16">
        <v>1509.0526315789475</v>
      </c>
      <c r="BT78" s="16">
        <v>5</v>
      </c>
      <c r="BU78" s="16">
        <v>15</v>
      </c>
      <c r="BV78" s="16">
        <v>922.25</v>
      </c>
      <c r="BW78" s="16">
        <v>1509.0526315789475</v>
      </c>
      <c r="BX78" s="16">
        <v>5</v>
      </c>
      <c r="BY78" s="16">
        <v>15</v>
      </c>
      <c r="BZ78" s="16">
        <v>840</v>
      </c>
      <c r="CA78" s="16">
        <v>1509.0526315789475</v>
      </c>
      <c r="CB78" s="16">
        <v>5</v>
      </c>
      <c r="CC78" s="16">
        <v>12</v>
      </c>
      <c r="CD78" s="16">
        <v>898.2456140350878</v>
      </c>
      <c r="CE78" s="16">
        <v>1257.5438596491229</v>
      </c>
      <c r="CF78" s="16">
        <v>4</v>
      </c>
      <c r="CG78" s="16">
        <v>8.38362573099415</v>
      </c>
      <c r="CH78" s="16">
        <v>449.1228070175439</v>
      </c>
      <c r="CI78" s="16">
        <v>943.1578947368421</v>
      </c>
      <c r="CJ78" s="16">
        <v>3</v>
      </c>
      <c r="CK78" s="16">
        <v>8</v>
      </c>
      <c r="CL78" s="16">
        <v>270</v>
      </c>
      <c r="CM78" s="16">
        <v>903.8596491228069</v>
      </c>
      <c r="CN78" s="16">
        <v>0</v>
      </c>
      <c r="CO78" s="16">
        <v>0</v>
      </c>
      <c r="CP78" s="16">
        <v>0</v>
      </c>
      <c r="CQ78" s="16">
        <v>0</v>
      </c>
      <c r="CR78" s="16">
        <v>5</v>
      </c>
      <c r="CS78" s="16">
        <v>8</v>
      </c>
      <c r="CT78" s="16">
        <v>561.4035087719298</v>
      </c>
      <c r="CU78" s="16">
        <v>864.561403508772</v>
      </c>
      <c r="CV78" s="16">
        <v>5</v>
      </c>
      <c r="CW78" s="16">
        <v>12</v>
      </c>
      <c r="CX78" s="16">
        <v>898.2456140350863</v>
      </c>
      <c r="CY78" s="16">
        <v>1257.5438596491238</v>
      </c>
      <c r="CZ78" s="16">
        <v>5</v>
      </c>
      <c r="DA78" s="16">
        <v>12</v>
      </c>
      <c r="DB78" s="16">
        <v>898.2456140350863</v>
      </c>
      <c r="DC78" s="16">
        <v>1257.5438596491238</v>
      </c>
      <c r="DD78" s="16">
        <v>5</v>
      </c>
      <c r="DE78" s="16">
        <v>12</v>
      </c>
      <c r="DF78" s="16">
        <v>898.2456140350863</v>
      </c>
      <c r="DG78" s="16">
        <v>1257.5438596491238</v>
      </c>
      <c r="DH78" s="16">
        <v>5</v>
      </c>
      <c r="DI78" s="16">
        <v>10</v>
      </c>
      <c r="DJ78" s="16">
        <v>561.4035087719298</v>
      </c>
      <c r="DK78" s="16">
        <v>1178.9473684210525</v>
      </c>
      <c r="DL78" s="16">
        <v>3</v>
      </c>
      <c r="DM78" s="16">
        <v>8</v>
      </c>
      <c r="DN78" s="16">
        <v>270</v>
      </c>
      <c r="DO78" s="16">
        <v>903.8596491228069</v>
      </c>
    </row>
    <row r="79" spans="2:119" ht="12.75">
      <c r="B79" s="15" t="s">
        <v>39</v>
      </c>
      <c r="C79" s="15" t="s">
        <v>112</v>
      </c>
      <c r="D79" s="16">
        <v>4</v>
      </c>
      <c r="E79" s="16">
        <v>8</v>
      </c>
      <c r="F79" s="16">
        <v>360</v>
      </c>
      <c r="G79" s="16">
        <v>1574.4</v>
      </c>
      <c r="H79" s="16">
        <v>2</v>
      </c>
      <c r="I79" s="16">
        <v>15</v>
      </c>
      <c r="J79" s="16">
        <v>160</v>
      </c>
      <c r="K79" s="16">
        <v>576</v>
      </c>
      <c r="L79" s="16">
        <v>5</v>
      </c>
      <c r="M79" s="16">
        <v>16.957733755656104</v>
      </c>
      <c r="N79" s="16">
        <v>650</v>
      </c>
      <c r="O79" s="16">
        <v>1271.830031674208</v>
      </c>
      <c r="P79" s="16">
        <v>5</v>
      </c>
      <c r="Q79" s="16">
        <v>29.187149321266972</v>
      </c>
      <c r="R79" s="16">
        <v>800</v>
      </c>
      <c r="S79" s="16">
        <v>2189.0361990950228</v>
      </c>
      <c r="T79" s="16">
        <v>5</v>
      </c>
      <c r="U79" s="16">
        <v>14.535200361990947</v>
      </c>
      <c r="V79" s="16">
        <v>778.6714479638008</v>
      </c>
      <c r="W79" s="16">
        <v>1090.140027149321</v>
      </c>
      <c r="X79" s="16">
        <v>5</v>
      </c>
      <c r="Y79" s="16">
        <v>10</v>
      </c>
      <c r="Z79" s="16">
        <v>450</v>
      </c>
      <c r="AA79" s="16">
        <v>1640</v>
      </c>
      <c r="AB79" s="16">
        <v>5</v>
      </c>
      <c r="AC79" s="16">
        <v>16.957733755656104</v>
      </c>
      <c r="AD79" s="16">
        <v>450</v>
      </c>
      <c r="AE79" s="16">
        <v>1271.830031674208</v>
      </c>
      <c r="AF79" s="16">
        <v>5</v>
      </c>
      <c r="AG79" s="16">
        <v>14</v>
      </c>
      <c r="AH79" s="16">
        <v>450</v>
      </c>
      <c r="AI79" s="16">
        <v>2755.2</v>
      </c>
      <c r="AJ79" s="16">
        <v>6.666666666666667</v>
      </c>
      <c r="AK79" s="16">
        <v>23.349719457013578</v>
      </c>
      <c r="AL79" s="16">
        <v>938.158371040724</v>
      </c>
      <c r="AM79" s="16">
        <v>1751.2289592760183</v>
      </c>
      <c r="AN79" s="16">
        <v>5.863489819004534</v>
      </c>
      <c r="AO79" s="16">
        <v>17.512289592760165</v>
      </c>
      <c r="AP79" s="16">
        <v>938.1583710407255</v>
      </c>
      <c r="AQ79" s="16">
        <v>1313.4217194570133</v>
      </c>
      <c r="AR79" s="16">
        <v>5</v>
      </c>
      <c r="AS79" s="16">
        <v>10</v>
      </c>
      <c r="AT79" s="16">
        <v>450</v>
      </c>
      <c r="AU79" s="16">
        <v>1968</v>
      </c>
      <c r="AV79" s="16">
        <v>4</v>
      </c>
      <c r="AW79" s="16">
        <v>8</v>
      </c>
      <c r="AX79" s="16">
        <v>360</v>
      </c>
      <c r="AY79" s="16">
        <v>1574.4</v>
      </c>
      <c r="AZ79" s="16">
        <v>4</v>
      </c>
      <c r="BA79" s="16">
        <v>14</v>
      </c>
      <c r="BB79" s="16">
        <v>360</v>
      </c>
      <c r="BC79" s="16">
        <v>2755.2</v>
      </c>
      <c r="BD79" s="16">
        <v>2</v>
      </c>
      <c r="BE79" s="16">
        <v>15</v>
      </c>
      <c r="BF79" s="16">
        <v>160</v>
      </c>
      <c r="BG79" s="16">
        <v>576</v>
      </c>
      <c r="BH79" s="16">
        <v>3</v>
      </c>
      <c r="BI79" s="16">
        <v>6</v>
      </c>
      <c r="BJ79" s="16">
        <v>270</v>
      </c>
      <c r="BK79" s="16">
        <v>1180.8</v>
      </c>
      <c r="BL79" s="16">
        <v>5</v>
      </c>
      <c r="BM79" s="16">
        <v>16</v>
      </c>
      <c r="BN79" s="16">
        <v>450</v>
      </c>
      <c r="BO79" s="16">
        <v>3148.8</v>
      </c>
      <c r="BP79" s="16">
        <v>5</v>
      </c>
      <c r="BQ79" s="16">
        <v>16</v>
      </c>
      <c r="BR79" s="16">
        <v>450</v>
      </c>
      <c r="BS79" s="16">
        <v>3148.8</v>
      </c>
      <c r="BT79" s="16">
        <v>5</v>
      </c>
      <c r="BU79" s="16">
        <v>16</v>
      </c>
      <c r="BV79" s="16">
        <v>450</v>
      </c>
      <c r="BW79" s="16">
        <v>3148.8</v>
      </c>
      <c r="BX79" s="16">
        <v>5</v>
      </c>
      <c r="BY79" s="16">
        <v>16</v>
      </c>
      <c r="BZ79" s="16">
        <v>450</v>
      </c>
      <c r="CA79" s="16">
        <v>3148.8</v>
      </c>
      <c r="CB79" s="16">
        <v>5</v>
      </c>
      <c r="CC79" s="16">
        <v>14</v>
      </c>
      <c r="CD79" s="16">
        <v>450</v>
      </c>
      <c r="CE79" s="16">
        <v>2755.2</v>
      </c>
      <c r="CF79" s="16">
        <v>5</v>
      </c>
      <c r="CG79" s="16">
        <v>14</v>
      </c>
      <c r="CH79" s="16">
        <v>450</v>
      </c>
      <c r="CI79" s="16">
        <v>2755.2</v>
      </c>
      <c r="CJ79" s="16">
        <v>4</v>
      </c>
      <c r="CK79" s="16">
        <v>12</v>
      </c>
      <c r="CL79" s="16">
        <v>360</v>
      </c>
      <c r="CM79" s="16">
        <v>2361.6</v>
      </c>
      <c r="CN79" s="16">
        <v>2</v>
      </c>
      <c r="CO79" s="16">
        <v>15</v>
      </c>
      <c r="CP79" s="16">
        <v>160</v>
      </c>
      <c r="CQ79" s="16">
        <v>576</v>
      </c>
      <c r="CR79" s="16">
        <v>3</v>
      </c>
      <c r="CS79" s="16">
        <v>5</v>
      </c>
      <c r="CT79" s="16">
        <v>270</v>
      </c>
      <c r="CU79" s="16">
        <v>984</v>
      </c>
      <c r="CV79" s="16">
        <v>5</v>
      </c>
      <c r="CW79" s="16">
        <v>14</v>
      </c>
      <c r="CX79" s="16">
        <v>450</v>
      </c>
      <c r="CY79" s="16">
        <v>2755.2</v>
      </c>
      <c r="CZ79" s="16">
        <v>5</v>
      </c>
      <c r="DA79" s="16">
        <v>14</v>
      </c>
      <c r="DB79" s="16">
        <v>450</v>
      </c>
      <c r="DC79" s="16">
        <v>2755.2</v>
      </c>
      <c r="DD79" s="16">
        <v>5</v>
      </c>
      <c r="DE79" s="16">
        <v>14</v>
      </c>
      <c r="DF79" s="16">
        <v>450</v>
      </c>
      <c r="DG79" s="16">
        <v>2755.2</v>
      </c>
      <c r="DH79" s="16">
        <v>5</v>
      </c>
      <c r="DI79" s="16">
        <v>12</v>
      </c>
      <c r="DJ79" s="16">
        <v>450</v>
      </c>
      <c r="DK79" s="16">
        <v>2361.6</v>
      </c>
      <c r="DL79" s="16">
        <v>5</v>
      </c>
      <c r="DM79" s="16">
        <v>12</v>
      </c>
      <c r="DN79" s="16">
        <v>450</v>
      </c>
      <c r="DO79" s="16">
        <v>2361.6</v>
      </c>
    </row>
    <row r="80" spans="2:119" ht="12.75">
      <c r="B80" s="15" t="s">
        <v>39</v>
      </c>
      <c r="C80" s="15" t="s">
        <v>113</v>
      </c>
      <c r="D80" s="16">
        <v>4</v>
      </c>
      <c r="E80" s="16">
        <v>8</v>
      </c>
      <c r="F80" s="16">
        <v>360</v>
      </c>
      <c r="G80" s="16">
        <v>1574.4</v>
      </c>
      <c r="H80" s="16">
        <v>2</v>
      </c>
      <c r="I80" s="16">
        <v>15</v>
      </c>
      <c r="J80" s="16">
        <v>160</v>
      </c>
      <c r="K80" s="16">
        <v>576</v>
      </c>
      <c r="L80" s="16">
        <v>5</v>
      </c>
      <c r="M80" s="16">
        <v>20.431004524886877</v>
      </c>
      <c r="N80" s="16">
        <v>716.6666666666666</v>
      </c>
      <c r="O80" s="16">
        <v>1532.3253393665157</v>
      </c>
      <c r="P80" s="16">
        <v>7</v>
      </c>
      <c r="Q80" s="16">
        <v>29.187149321266972</v>
      </c>
      <c r="R80" s="16">
        <v>938.158371040724</v>
      </c>
      <c r="S80" s="16">
        <v>2189.0361990950228</v>
      </c>
      <c r="T80" s="16">
        <v>5.863489819004525</v>
      </c>
      <c r="U80" s="16">
        <v>17.51228959276018</v>
      </c>
      <c r="V80" s="16">
        <v>938.158371040724</v>
      </c>
      <c r="W80" s="16">
        <v>1313.4217194570135</v>
      </c>
      <c r="X80" s="16">
        <v>5</v>
      </c>
      <c r="Y80" s="16">
        <v>10</v>
      </c>
      <c r="Z80" s="16">
        <v>450</v>
      </c>
      <c r="AA80" s="16">
        <v>1640</v>
      </c>
      <c r="AB80" s="16">
        <v>5</v>
      </c>
      <c r="AC80" s="16">
        <v>20.431004524886877</v>
      </c>
      <c r="AD80" s="16">
        <v>450</v>
      </c>
      <c r="AE80" s="16">
        <v>1532.3253393665157</v>
      </c>
      <c r="AF80" s="16">
        <v>5</v>
      </c>
      <c r="AG80" s="16">
        <v>14</v>
      </c>
      <c r="AH80" s="16">
        <v>450</v>
      </c>
      <c r="AI80" s="16">
        <v>2755.2</v>
      </c>
      <c r="AJ80" s="16">
        <v>5</v>
      </c>
      <c r="AK80" s="16">
        <v>23.349719457013578</v>
      </c>
      <c r="AL80" s="16">
        <v>800</v>
      </c>
      <c r="AM80" s="16">
        <v>1926.1</v>
      </c>
      <c r="AN80" s="16">
        <v>4.866696549773766</v>
      </c>
      <c r="AO80" s="16">
        <v>14.535200361990933</v>
      </c>
      <c r="AP80" s="16">
        <v>778.6714479638026</v>
      </c>
      <c r="AQ80" s="16">
        <v>1308</v>
      </c>
      <c r="AR80" s="16">
        <v>5</v>
      </c>
      <c r="AS80" s="16">
        <v>10</v>
      </c>
      <c r="AT80" s="16">
        <v>450</v>
      </c>
      <c r="AU80" s="16">
        <v>1968</v>
      </c>
      <c r="AV80" s="16">
        <v>4</v>
      </c>
      <c r="AW80" s="16">
        <v>8</v>
      </c>
      <c r="AX80" s="16">
        <v>360</v>
      </c>
      <c r="AY80" s="16">
        <v>1574.4</v>
      </c>
      <c r="AZ80" s="16">
        <v>4</v>
      </c>
      <c r="BA80" s="16">
        <v>14</v>
      </c>
      <c r="BB80" s="16">
        <v>360</v>
      </c>
      <c r="BC80" s="16">
        <v>2755.2</v>
      </c>
      <c r="BD80" s="16">
        <v>2</v>
      </c>
      <c r="BE80" s="16">
        <v>15</v>
      </c>
      <c r="BF80" s="16">
        <v>160</v>
      </c>
      <c r="BG80" s="16">
        <v>576</v>
      </c>
      <c r="BH80" s="16">
        <v>3</v>
      </c>
      <c r="BI80" s="16">
        <v>6</v>
      </c>
      <c r="BJ80" s="16">
        <v>270</v>
      </c>
      <c r="BK80" s="16">
        <v>1180.8</v>
      </c>
      <c r="BL80" s="16">
        <v>5</v>
      </c>
      <c r="BM80" s="16">
        <v>16</v>
      </c>
      <c r="BN80" s="16">
        <v>450</v>
      </c>
      <c r="BO80" s="16">
        <v>3148.8</v>
      </c>
      <c r="BP80" s="16">
        <v>5</v>
      </c>
      <c r="BQ80" s="16">
        <v>16</v>
      </c>
      <c r="BR80" s="16">
        <v>450</v>
      </c>
      <c r="BS80" s="16">
        <v>3148.8</v>
      </c>
      <c r="BT80" s="16">
        <v>5</v>
      </c>
      <c r="BU80" s="16">
        <v>16</v>
      </c>
      <c r="BV80" s="16">
        <v>450</v>
      </c>
      <c r="BW80" s="16">
        <v>3148.8</v>
      </c>
      <c r="BX80" s="16">
        <v>5</v>
      </c>
      <c r="BY80" s="16">
        <v>16</v>
      </c>
      <c r="BZ80" s="16">
        <v>450</v>
      </c>
      <c r="CA80" s="16">
        <v>3148.8</v>
      </c>
      <c r="CB80" s="16">
        <v>5</v>
      </c>
      <c r="CC80" s="16">
        <v>14</v>
      </c>
      <c r="CD80" s="16">
        <v>450</v>
      </c>
      <c r="CE80" s="16">
        <v>2755.2</v>
      </c>
      <c r="CF80" s="16">
        <v>5</v>
      </c>
      <c r="CG80" s="16">
        <v>14</v>
      </c>
      <c r="CH80" s="16">
        <v>450</v>
      </c>
      <c r="CI80" s="16">
        <v>2755.2</v>
      </c>
      <c r="CJ80" s="16">
        <v>4</v>
      </c>
      <c r="CK80" s="16">
        <v>12</v>
      </c>
      <c r="CL80" s="16">
        <v>360</v>
      </c>
      <c r="CM80" s="16">
        <v>2361.6</v>
      </c>
      <c r="CN80" s="16">
        <v>2</v>
      </c>
      <c r="CO80" s="16">
        <v>15</v>
      </c>
      <c r="CP80" s="16">
        <v>160</v>
      </c>
      <c r="CQ80" s="16">
        <v>576</v>
      </c>
      <c r="CR80" s="16">
        <v>3</v>
      </c>
      <c r="CS80" s="16">
        <v>5</v>
      </c>
      <c r="CT80" s="16">
        <v>270</v>
      </c>
      <c r="CU80" s="16">
        <v>984</v>
      </c>
      <c r="CV80" s="16">
        <v>5</v>
      </c>
      <c r="CW80" s="16">
        <v>14</v>
      </c>
      <c r="CX80" s="16">
        <v>450</v>
      </c>
      <c r="CY80" s="16">
        <v>2755.2</v>
      </c>
      <c r="CZ80" s="16">
        <v>5</v>
      </c>
      <c r="DA80" s="16">
        <v>14</v>
      </c>
      <c r="DB80" s="16">
        <v>450</v>
      </c>
      <c r="DC80" s="16">
        <v>2755.2</v>
      </c>
      <c r="DD80" s="16">
        <v>5</v>
      </c>
      <c r="DE80" s="16">
        <v>14</v>
      </c>
      <c r="DF80" s="16">
        <v>450</v>
      </c>
      <c r="DG80" s="16">
        <v>2755.2</v>
      </c>
      <c r="DH80" s="16">
        <v>5</v>
      </c>
      <c r="DI80" s="16">
        <v>12</v>
      </c>
      <c r="DJ80" s="16">
        <v>450</v>
      </c>
      <c r="DK80" s="16">
        <v>2361.6</v>
      </c>
      <c r="DL80" s="16">
        <v>5</v>
      </c>
      <c r="DM80" s="16">
        <v>12</v>
      </c>
      <c r="DN80" s="16">
        <v>450</v>
      </c>
      <c r="DO80" s="16">
        <v>2361.6</v>
      </c>
    </row>
    <row r="81" spans="1:119" s="17" customFormat="1" ht="12.75">
      <c r="A81" s="3"/>
      <c r="B81" s="15" t="s">
        <v>39</v>
      </c>
      <c r="C81" s="15" t="s">
        <v>114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3</v>
      </c>
      <c r="AK81" s="16">
        <v>5</v>
      </c>
      <c r="AL81" s="16">
        <v>273</v>
      </c>
      <c r="AM81" s="16">
        <v>805</v>
      </c>
      <c r="AN81" s="16">
        <v>3</v>
      </c>
      <c r="AO81" s="16">
        <v>7</v>
      </c>
      <c r="AP81" s="16">
        <v>273</v>
      </c>
      <c r="AQ81" s="16">
        <v>805</v>
      </c>
      <c r="AR81" s="16">
        <v>3</v>
      </c>
      <c r="AS81" s="16">
        <v>5</v>
      </c>
      <c r="AT81" s="16">
        <v>273</v>
      </c>
      <c r="AU81" s="16">
        <v>805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  <c r="BY81" s="16">
        <v>0</v>
      </c>
      <c r="BZ81" s="16">
        <v>0</v>
      </c>
      <c r="CA81" s="16">
        <v>0</v>
      </c>
      <c r="CB81" s="16">
        <v>0</v>
      </c>
      <c r="CC81" s="16">
        <v>0</v>
      </c>
      <c r="CD81" s="16">
        <v>0</v>
      </c>
      <c r="CE81" s="16">
        <v>0</v>
      </c>
      <c r="CF81" s="16">
        <v>0</v>
      </c>
      <c r="CG81" s="16">
        <v>0</v>
      </c>
      <c r="CH81" s="16">
        <v>0</v>
      </c>
      <c r="CI81" s="16">
        <v>0</v>
      </c>
      <c r="CJ81" s="16">
        <v>0</v>
      </c>
      <c r="CK81" s="16">
        <v>0</v>
      </c>
      <c r="CL81" s="16">
        <v>0</v>
      </c>
      <c r="CM81" s="16">
        <v>0</v>
      </c>
      <c r="CN81" s="16">
        <v>0</v>
      </c>
      <c r="CO81" s="16">
        <v>0</v>
      </c>
      <c r="CP81" s="16">
        <v>0</v>
      </c>
      <c r="CQ81" s="16">
        <v>0</v>
      </c>
      <c r="CR81" s="16">
        <v>0</v>
      </c>
      <c r="CS81" s="16">
        <v>0</v>
      </c>
      <c r="CT81" s="16">
        <v>0</v>
      </c>
      <c r="CU81" s="16">
        <v>0</v>
      </c>
      <c r="CV81" s="16">
        <v>0</v>
      </c>
      <c r="CW81" s="16">
        <v>0</v>
      </c>
      <c r="CX81" s="16">
        <v>0</v>
      </c>
      <c r="CY81" s="16">
        <v>0</v>
      </c>
      <c r="CZ81" s="16">
        <v>0</v>
      </c>
      <c r="DA81" s="16">
        <v>0</v>
      </c>
      <c r="DB81" s="16">
        <v>0</v>
      </c>
      <c r="DC81" s="16">
        <v>0</v>
      </c>
      <c r="DD81" s="16">
        <v>0</v>
      </c>
      <c r="DE81" s="16">
        <v>0</v>
      </c>
      <c r="DF81" s="16">
        <v>0</v>
      </c>
      <c r="DG81" s="16">
        <v>0</v>
      </c>
      <c r="DH81" s="16">
        <v>0</v>
      </c>
      <c r="DI81" s="16">
        <v>0</v>
      </c>
      <c r="DJ81" s="16">
        <v>0</v>
      </c>
      <c r="DK81" s="16">
        <v>0</v>
      </c>
      <c r="DL81" s="16">
        <v>0</v>
      </c>
      <c r="DM81" s="16">
        <v>0</v>
      </c>
      <c r="DN81" s="16">
        <v>0</v>
      </c>
      <c r="DO81" s="16">
        <v>0</v>
      </c>
    </row>
    <row r="82" spans="1:119" s="17" customFormat="1" ht="12.75">
      <c r="A82" s="3"/>
      <c r="B82" s="15" t="s">
        <v>39</v>
      </c>
      <c r="C82" s="15" t="s">
        <v>115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3</v>
      </c>
      <c r="AK82" s="16">
        <v>5</v>
      </c>
      <c r="AL82" s="16">
        <v>273</v>
      </c>
      <c r="AM82" s="16">
        <v>805</v>
      </c>
      <c r="AN82" s="16">
        <v>3</v>
      </c>
      <c r="AO82" s="16">
        <v>7</v>
      </c>
      <c r="AP82" s="16">
        <v>273</v>
      </c>
      <c r="AQ82" s="16">
        <v>805</v>
      </c>
      <c r="AR82" s="16">
        <v>3</v>
      </c>
      <c r="AS82" s="16">
        <v>5</v>
      </c>
      <c r="AT82" s="16">
        <v>273</v>
      </c>
      <c r="AU82" s="16">
        <v>805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  <c r="BY82" s="16">
        <v>0</v>
      </c>
      <c r="BZ82" s="16">
        <v>0</v>
      </c>
      <c r="CA82" s="16">
        <v>0</v>
      </c>
      <c r="CB82" s="16">
        <v>0</v>
      </c>
      <c r="CC82" s="16">
        <v>0</v>
      </c>
      <c r="CD82" s="16"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0</v>
      </c>
      <c r="CT82" s="16">
        <v>0</v>
      </c>
      <c r="CU82" s="16">
        <v>0</v>
      </c>
      <c r="CV82" s="16">
        <v>0</v>
      </c>
      <c r="CW82" s="16">
        <v>0</v>
      </c>
      <c r="CX82" s="16">
        <v>0</v>
      </c>
      <c r="CY82" s="16">
        <v>0</v>
      </c>
      <c r="CZ82" s="16">
        <v>0</v>
      </c>
      <c r="DA82" s="16">
        <v>0</v>
      </c>
      <c r="DB82" s="16">
        <v>0</v>
      </c>
      <c r="DC82" s="16">
        <v>0</v>
      </c>
      <c r="DD82" s="16">
        <v>0</v>
      </c>
      <c r="DE82" s="16">
        <v>0</v>
      </c>
      <c r="DF82" s="16">
        <v>0</v>
      </c>
      <c r="DG82" s="16">
        <v>0</v>
      </c>
      <c r="DH82" s="16">
        <v>0</v>
      </c>
      <c r="DI82" s="16">
        <v>0</v>
      </c>
      <c r="DJ82" s="16">
        <v>0</v>
      </c>
      <c r="DK82" s="16">
        <v>0</v>
      </c>
      <c r="DL82" s="16">
        <v>0</v>
      </c>
      <c r="DM82" s="16">
        <v>0</v>
      </c>
      <c r="DN82" s="16">
        <v>0</v>
      </c>
      <c r="DO82" s="16">
        <v>0</v>
      </c>
    </row>
    <row r="83" spans="2:119" ht="12.75">
      <c r="B83" s="15" t="s">
        <v>39</v>
      </c>
      <c r="C83" s="15" t="s">
        <v>116</v>
      </c>
      <c r="D83" s="16">
        <v>4</v>
      </c>
      <c r="E83" s="16">
        <v>8</v>
      </c>
      <c r="F83" s="16">
        <v>360</v>
      </c>
      <c r="G83" s="16">
        <v>1313.4217194570133</v>
      </c>
      <c r="H83" s="16">
        <v>0</v>
      </c>
      <c r="I83" s="16">
        <v>0</v>
      </c>
      <c r="J83" s="16">
        <v>0</v>
      </c>
      <c r="K83" s="16">
        <v>0</v>
      </c>
      <c r="L83" s="16">
        <v>6</v>
      </c>
      <c r="M83" s="16">
        <v>20</v>
      </c>
      <c r="N83" s="16">
        <v>650</v>
      </c>
      <c r="O83" s="16">
        <v>1532.3253393665157</v>
      </c>
      <c r="P83" s="16">
        <v>6</v>
      </c>
      <c r="Q83" s="16">
        <v>29.187149321266972</v>
      </c>
      <c r="R83" s="16">
        <v>800</v>
      </c>
      <c r="S83" s="16">
        <v>2189.0361990950228</v>
      </c>
      <c r="T83" s="16">
        <v>6</v>
      </c>
      <c r="U83" s="16">
        <v>18</v>
      </c>
      <c r="V83" s="16">
        <v>938.158371040724</v>
      </c>
      <c r="W83" s="16">
        <v>1926.1</v>
      </c>
      <c r="X83" s="16">
        <v>5</v>
      </c>
      <c r="Y83" s="16">
        <v>10</v>
      </c>
      <c r="Z83" s="16">
        <v>450</v>
      </c>
      <c r="AA83" s="16">
        <v>1271.830031674208</v>
      </c>
      <c r="AB83" s="16">
        <v>5</v>
      </c>
      <c r="AC83" s="16">
        <v>20</v>
      </c>
      <c r="AD83" s="16">
        <v>450</v>
      </c>
      <c r="AE83" s="16">
        <v>1640</v>
      </c>
      <c r="AF83" s="16">
        <v>5</v>
      </c>
      <c r="AG83" s="16">
        <v>14</v>
      </c>
      <c r="AH83" s="16">
        <v>450</v>
      </c>
      <c r="AI83" s="16">
        <v>1313.4217194570133</v>
      </c>
      <c r="AJ83" s="16">
        <v>6</v>
      </c>
      <c r="AK83" s="16">
        <v>23.349719457013578</v>
      </c>
      <c r="AL83" s="16">
        <v>800</v>
      </c>
      <c r="AM83" s="16">
        <v>2189.0361990950228</v>
      </c>
      <c r="AN83" s="16">
        <v>6</v>
      </c>
      <c r="AO83" s="16">
        <v>17.512289592760165</v>
      </c>
      <c r="AP83" s="16">
        <v>700</v>
      </c>
      <c r="AQ83" s="16">
        <v>1926.1</v>
      </c>
      <c r="AR83" s="16">
        <v>5</v>
      </c>
      <c r="AS83" s="16">
        <v>10</v>
      </c>
      <c r="AT83" s="16">
        <v>450</v>
      </c>
      <c r="AU83" s="16">
        <v>1313.4217194570133</v>
      </c>
      <c r="AV83" s="16">
        <v>4</v>
      </c>
      <c r="AW83" s="16">
        <v>8</v>
      </c>
      <c r="AX83" s="16">
        <v>360</v>
      </c>
      <c r="AY83" s="16">
        <v>1313.4217194570133</v>
      </c>
      <c r="AZ83" s="16">
        <v>4</v>
      </c>
      <c r="BA83" s="16">
        <v>8</v>
      </c>
      <c r="BB83" s="16">
        <v>360</v>
      </c>
      <c r="BC83" s="16">
        <v>1313.4217194570133</v>
      </c>
      <c r="BD83" s="16">
        <v>0</v>
      </c>
      <c r="BE83" s="16">
        <v>0</v>
      </c>
      <c r="BF83" s="16">
        <v>0</v>
      </c>
      <c r="BG83" s="16">
        <v>0</v>
      </c>
      <c r="BH83" s="16">
        <v>3</v>
      </c>
      <c r="BI83" s="16">
        <v>6</v>
      </c>
      <c r="BJ83" s="16">
        <v>270</v>
      </c>
      <c r="BK83" s="16">
        <v>1313.4217194570133</v>
      </c>
      <c r="BL83" s="16">
        <v>5</v>
      </c>
      <c r="BM83" s="16">
        <v>16</v>
      </c>
      <c r="BN83" s="16">
        <v>450</v>
      </c>
      <c r="BO83" s="16">
        <v>1926.1</v>
      </c>
      <c r="BP83" s="16">
        <v>5</v>
      </c>
      <c r="BQ83" s="16">
        <v>16</v>
      </c>
      <c r="BR83" s="16">
        <v>450</v>
      </c>
      <c r="BS83" s="16">
        <v>1926.1</v>
      </c>
      <c r="BT83" s="16">
        <v>5</v>
      </c>
      <c r="BU83" s="16">
        <v>16</v>
      </c>
      <c r="BV83" s="16">
        <v>450</v>
      </c>
      <c r="BW83" s="16">
        <v>1926.1</v>
      </c>
      <c r="BX83" s="16">
        <v>5</v>
      </c>
      <c r="BY83" s="16">
        <v>16</v>
      </c>
      <c r="BZ83" s="16">
        <v>450</v>
      </c>
      <c r="CA83" s="16">
        <v>1926.1</v>
      </c>
      <c r="CB83" s="16">
        <v>5</v>
      </c>
      <c r="CC83" s="16">
        <v>14</v>
      </c>
      <c r="CD83" s="16">
        <v>450</v>
      </c>
      <c r="CE83" s="16">
        <v>1640</v>
      </c>
      <c r="CF83" s="16">
        <v>4</v>
      </c>
      <c r="CG83" s="16">
        <v>8</v>
      </c>
      <c r="CH83" s="16">
        <v>360</v>
      </c>
      <c r="CI83" s="16">
        <v>1313.4217194570133</v>
      </c>
      <c r="CJ83" s="16">
        <v>4</v>
      </c>
      <c r="CK83" s="16">
        <v>8</v>
      </c>
      <c r="CL83" s="16">
        <v>360</v>
      </c>
      <c r="CM83" s="16">
        <v>1313.4217194570133</v>
      </c>
      <c r="CN83" s="16">
        <v>0</v>
      </c>
      <c r="CO83" s="16">
        <v>0</v>
      </c>
      <c r="CP83" s="16">
        <v>0</v>
      </c>
      <c r="CQ83" s="16">
        <v>0</v>
      </c>
      <c r="CR83" s="16">
        <v>3</v>
      </c>
      <c r="CS83" s="16">
        <v>5</v>
      </c>
      <c r="CT83" s="16">
        <v>270</v>
      </c>
      <c r="CU83" s="16">
        <v>1313.4217194570133</v>
      </c>
      <c r="CV83" s="16">
        <v>5</v>
      </c>
      <c r="CW83" s="16">
        <v>14</v>
      </c>
      <c r="CX83" s="16">
        <v>450</v>
      </c>
      <c r="CY83" s="16">
        <v>1926.1</v>
      </c>
      <c r="CZ83" s="16">
        <v>5</v>
      </c>
      <c r="DA83" s="16">
        <v>14</v>
      </c>
      <c r="DB83" s="16">
        <v>450</v>
      </c>
      <c r="DC83" s="16">
        <v>1926.1</v>
      </c>
      <c r="DD83" s="16">
        <v>5</v>
      </c>
      <c r="DE83" s="16">
        <v>14</v>
      </c>
      <c r="DF83" s="16">
        <v>450</v>
      </c>
      <c r="DG83" s="16">
        <v>1926.1</v>
      </c>
      <c r="DH83" s="16">
        <v>5</v>
      </c>
      <c r="DI83" s="16">
        <v>12</v>
      </c>
      <c r="DJ83" s="16">
        <v>450</v>
      </c>
      <c r="DK83" s="16">
        <v>1640</v>
      </c>
      <c r="DL83" s="16">
        <v>4</v>
      </c>
      <c r="DM83" s="16">
        <v>8</v>
      </c>
      <c r="DN83" s="16">
        <v>360</v>
      </c>
      <c r="DO83" s="16">
        <v>1313.4217194570133</v>
      </c>
    </row>
    <row r="84" spans="2:119" ht="12.75">
      <c r="B84" s="15" t="s">
        <v>39</v>
      </c>
      <c r="C84" s="15" t="s">
        <v>117</v>
      </c>
      <c r="D84" s="16">
        <v>4</v>
      </c>
      <c r="E84" s="16">
        <v>8</v>
      </c>
      <c r="F84" s="16">
        <v>360</v>
      </c>
      <c r="G84" s="16">
        <v>1313.4217194570133</v>
      </c>
      <c r="H84" s="16">
        <v>0</v>
      </c>
      <c r="I84" s="16">
        <v>0</v>
      </c>
      <c r="J84" s="16">
        <v>0</v>
      </c>
      <c r="K84" s="16">
        <v>0</v>
      </c>
      <c r="L84" s="16">
        <v>6</v>
      </c>
      <c r="M84" s="16">
        <v>20.431004524886877</v>
      </c>
      <c r="N84" s="16">
        <v>650</v>
      </c>
      <c r="O84" s="16">
        <v>1532.3253393665157</v>
      </c>
      <c r="P84" s="16">
        <v>6</v>
      </c>
      <c r="Q84" s="16">
        <v>29.187149321266972</v>
      </c>
      <c r="R84" s="16">
        <v>800</v>
      </c>
      <c r="S84" s="16">
        <v>2189.0361990950228</v>
      </c>
      <c r="T84" s="16">
        <v>6</v>
      </c>
      <c r="U84" s="16">
        <v>17.51228959276018</v>
      </c>
      <c r="V84" s="16">
        <v>938.158371040724</v>
      </c>
      <c r="W84" s="16">
        <v>1926.1</v>
      </c>
      <c r="X84" s="16">
        <v>5</v>
      </c>
      <c r="Y84" s="16">
        <v>10</v>
      </c>
      <c r="Z84" s="16">
        <v>450</v>
      </c>
      <c r="AA84" s="16">
        <v>1271.830031674208</v>
      </c>
      <c r="AB84" s="16">
        <v>5</v>
      </c>
      <c r="AC84" s="16">
        <v>20.431004524886877</v>
      </c>
      <c r="AD84" s="16">
        <v>450</v>
      </c>
      <c r="AE84" s="16">
        <v>1640</v>
      </c>
      <c r="AF84" s="16">
        <v>5</v>
      </c>
      <c r="AG84" s="16">
        <v>14</v>
      </c>
      <c r="AH84" s="16">
        <v>450</v>
      </c>
      <c r="AI84" s="16">
        <v>1313.4217194570133</v>
      </c>
      <c r="AJ84" s="16">
        <v>6</v>
      </c>
      <c r="AK84" s="16">
        <v>23.349719457013578</v>
      </c>
      <c r="AL84" s="16">
        <v>800</v>
      </c>
      <c r="AM84" s="16">
        <v>2189.0361990950228</v>
      </c>
      <c r="AN84" s="16">
        <v>6</v>
      </c>
      <c r="AO84" s="16">
        <v>18</v>
      </c>
      <c r="AP84" s="16">
        <v>700</v>
      </c>
      <c r="AQ84" s="16">
        <v>1926.1</v>
      </c>
      <c r="AR84" s="16">
        <v>5</v>
      </c>
      <c r="AS84" s="16">
        <v>10</v>
      </c>
      <c r="AT84" s="16">
        <v>450</v>
      </c>
      <c r="AU84" s="16">
        <v>1313.4217194570133</v>
      </c>
      <c r="AV84" s="16">
        <v>4</v>
      </c>
      <c r="AW84" s="16">
        <v>8</v>
      </c>
      <c r="AX84" s="16">
        <v>360</v>
      </c>
      <c r="AY84" s="16">
        <v>1313.4217194570133</v>
      </c>
      <c r="AZ84" s="16">
        <v>4</v>
      </c>
      <c r="BA84" s="16">
        <v>8</v>
      </c>
      <c r="BB84" s="16">
        <v>360</v>
      </c>
      <c r="BC84" s="16">
        <v>1313.4217194570133</v>
      </c>
      <c r="BD84" s="16">
        <v>0</v>
      </c>
      <c r="BE84" s="16">
        <v>0</v>
      </c>
      <c r="BF84" s="16">
        <v>0</v>
      </c>
      <c r="BG84" s="16">
        <v>0</v>
      </c>
      <c r="BH84" s="16">
        <v>3</v>
      </c>
      <c r="BI84" s="16">
        <v>6</v>
      </c>
      <c r="BJ84" s="16">
        <v>270</v>
      </c>
      <c r="BK84" s="16">
        <v>1313.4217194570133</v>
      </c>
      <c r="BL84" s="16">
        <v>5</v>
      </c>
      <c r="BM84" s="16">
        <v>16</v>
      </c>
      <c r="BN84" s="16">
        <v>450</v>
      </c>
      <c r="BO84" s="16">
        <v>1926.1</v>
      </c>
      <c r="BP84" s="16">
        <v>5</v>
      </c>
      <c r="BQ84" s="16">
        <v>16</v>
      </c>
      <c r="BR84" s="16">
        <v>450</v>
      </c>
      <c r="BS84" s="16">
        <v>1926.1</v>
      </c>
      <c r="BT84" s="16">
        <v>5</v>
      </c>
      <c r="BU84" s="16">
        <v>16</v>
      </c>
      <c r="BV84" s="16">
        <v>450</v>
      </c>
      <c r="BW84" s="16">
        <v>1926.1</v>
      </c>
      <c r="BX84" s="16">
        <v>5</v>
      </c>
      <c r="BY84" s="16">
        <v>16</v>
      </c>
      <c r="BZ84" s="16">
        <v>450</v>
      </c>
      <c r="CA84" s="16">
        <v>1926.1</v>
      </c>
      <c r="CB84" s="16">
        <v>5</v>
      </c>
      <c r="CC84" s="16">
        <v>14</v>
      </c>
      <c r="CD84" s="16">
        <v>450</v>
      </c>
      <c r="CE84" s="16">
        <v>1640</v>
      </c>
      <c r="CF84" s="16">
        <v>4</v>
      </c>
      <c r="CG84" s="16">
        <v>8</v>
      </c>
      <c r="CH84" s="16">
        <v>360</v>
      </c>
      <c r="CI84" s="16">
        <v>1313.4217194570133</v>
      </c>
      <c r="CJ84" s="16">
        <v>4</v>
      </c>
      <c r="CK84" s="16">
        <v>8</v>
      </c>
      <c r="CL84" s="16">
        <v>360</v>
      </c>
      <c r="CM84" s="16">
        <v>1313.4217194570133</v>
      </c>
      <c r="CN84" s="16">
        <v>0</v>
      </c>
      <c r="CO84" s="16">
        <v>0</v>
      </c>
      <c r="CP84" s="16">
        <v>0</v>
      </c>
      <c r="CQ84" s="16">
        <v>0</v>
      </c>
      <c r="CR84" s="16">
        <v>3</v>
      </c>
      <c r="CS84" s="16">
        <v>5</v>
      </c>
      <c r="CT84" s="16">
        <v>270</v>
      </c>
      <c r="CU84" s="16">
        <v>1313.4217194570133</v>
      </c>
      <c r="CV84" s="16">
        <v>5</v>
      </c>
      <c r="CW84" s="16">
        <v>14</v>
      </c>
      <c r="CX84" s="16">
        <v>450</v>
      </c>
      <c r="CY84" s="16">
        <v>1926.1</v>
      </c>
      <c r="CZ84" s="16">
        <v>5</v>
      </c>
      <c r="DA84" s="16">
        <v>14</v>
      </c>
      <c r="DB84" s="16">
        <v>450</v>
      </c>
      <c r="DC84" s="16">
        <v>1926.1</v>
      </c>
      <c r="DD84" s="16">
        <v>5</v>
      </c>
      <c r="DE84" s="16">
        <v>14</v>
      </c>
      <c r="DF84" s="16">
        <v>450</v>
      </c>
      <c r="DG84" s="16">
        <v>1926.1</v>
      </c>
      <c r="DH84" s="16">
        <v>5</v>
      </c>
      <c r="DI84" s="16">
        <v>12</v>
      </c>
      <c r="DJ84" s="16">
        <v>450</v>
      </c>
      <c r="DK84" s="16">
        <v>1640</v>
      </c>
      <c r="DL84" s="16">
        <v>4</v>
      </c>
      <c r="DM84" s="16">
        <v>8</v>
      </c>
      <c r="DN84" s="16">
        <v>360</v>
      </c>
      <c r="DO84" s="16">
        <v>1313.4217194570133</v>
      </c>
    </row>
    <row r="85" spans="2:119" ht="12.75">
      <c r="B85" s="15" t="s">
        <v>39</v>
      </c>
      <c r="C85" s="15" t="s">
        <v>118</v>
      </c>
      <c r="D85" s="16">
        <v>4</v>
      </c>
      <c r="E85" s="16">
        <v>8</v>
      </c>
      <c r="F85" s="16">
        <v>360</v>
      </c>
      <c r="G85" s="16">
        <v>1313.4217194570133</v>
      </c>
      <c r="H85" s="16">
        <v>0</v>
      </c>
      <c r="I85" s="16">
        <v>0</v>
      </c>
      <c r="J85" s="16">
        <v>0</v>
      </c>
      <c r="K85" s="16">
        <v>0</v>
      </c>
      <c r="L85" s="16">
        <v>6</v>
      </c>
      <c r="M85" s="16">
        <v>20.431004524886877</v>
      </c>
      <c r="N85" s="16">
        <v>650</v>
      </c>
      <c r="O85" s="16">
        <v>1532.3253393665157</v>
      </c>
      <c r="P85" s="16">
        <v>6</v>
      </c>
      <c r="Q85" s="16">
        <v>29.187149321266972</v>
      </c>
      <c r="R85" s="16">
        <v>800</v>
      </c>
      <c r="S85" s="16">
        <v>2189.0361990950228</v>
      </c>
      <c r="T85" s="16">
        <v>6</v>
      </c>
      <c r="U85" s="16">
        <v>17.51228959276018</v>
      </c>
      <c r="V85" s="16">
        <v>938</v>
      </c>
      <c r="W85" s="16">
        <v>1926.1</v>
      </c>
      <c r="X85" s="16">
        <v>5</v>
      </c>
      <c r="Y85" s="16">
        <v>10</v>
      </c>
      <c r="Z85" s="16">
        <v>450</v>
      </c>
      <c r="AA85" s="16">
        <v>1271.830031674208</v>
      </c>
      <c r="AB85" s="16">
        <v>5</v>
      </c>
      <c r="AC85" s="16">
        <v>20</v>
      </c>
      <c r="AD85" s="16">
        <v>450</v>
      </c>
      <c r="AE85" s="16">
        <v>1640</v>
      </c>
      <c r="AF85" s="16">
        <v>5</v>
      </c>
      <c r="AG85" s="16">
        <v>14</v>
      </c>
      <c r="AH85" s="16">
        <v>450</v>
      </c>
      <c r="AI85" s="16">
        <v>1313.4217194570133</v>
      </c>
      <c r="AJ85" s="16">
        <v>6</v>
      </c>
      <c r="AK85" s="16">
        <v>23.349719457013578</v>
      </c>
      <c r="AL85" s="16">
        <v>540</v>
      </c>
      <c r="AM85" s="16">
        <v>2189.0361990950228</v>
      </c>
      <c r="AN85" s="16">
        <v>6</v>
      </c>
      <c r="AO85" s="16">
        <v>18</v>
      </c>
      <c r="AP85" s="16">
        <v>700</v>
      </c>
      <c r="AQ85" s="16">
        <v>1926.1</v>
      </c>
      <c r="AR85" s="16">
        <v>5</v>
      </c>
      <c r="AS85" s="16">
        <v>10</v>
      </c>
      <c r="AT85" s="16">
        <v>450</v>
      </c>
      <c r="AU85" s="16">
        <v>1313.4217194570133</v>
      </c>
      <c r="AV85" s="16">
        <v>4</v>
      </c>
      <c r="AW85" s="16">
        <v>8</v>
      </c>
      <c r="AX85" s="16">
        <v>360</v>
      </c>
      <c r="AY85" s="16">
        <v>1313.4217194570133</v>
      </c>
      <c r="AZ85" s="16">
        <v>4</v>
      </c>
      <c r="BA85" s="16">
        <v>8</v>
      </c>
      <c r="BB85" s="16">
        <v>360</v>
      </c>
      <c r="BC85" s="16">
        <v>1313.4217194570133</v>
      </c>
      <c r="BD85" s="16">
        <v>0</v>
      </c>
      <c r="BE85" s="16">
        <v>0</v>
      </c>
      <c r="BF85" s="16">
        <v>0</v>
      </c>
      <c r="BG85" s="16">
        <v>0</v>
      </c>
      <c r="BH85" s="16">
        <v>3</v>
      </c>
      <c r="BI85" s="16">
        <v>6</v>
      </c>
      <c r="BJ85" s="16">
        <v>270</v>
      </c>
      <c r="BK85" s="16">
        <v>1313.4217194570133</v>
      </c>
      <c r="BL85" s="16">
        <v>5</v>
      </c>
      <c r="BM85" s="16">
        <v>16</v>
      </c>
      <c r="BN85" s="16">
        <v>450</v>
      </c>
      <c r="BO85" s="16">
        <v>1926.1</v>
      </c>
      <c r="BP85" s="16">
        <v>5</v>
      </c>
      <c r="BQ85" s="16">
        <v>16</v>
      </c>
      <c r="BR85" s="16">
        <v>450</v>
      </c>
      <c r="BS85" s="16">
        <v>1926.1</v>
      </c>
      <c r="BT85" s="16">
        <v>5</v>
      </c>
      <c r="BU85" s="16">
        <v>16</v>
      </c>
      <c r="BV85" s="16">
        <v>450</v>
      </c>
      <c r="BW85" s="16">
        <v>1926.1</v>
      </c>
      <c r="BX85" s="16">
        <v>5</v>
      </c>
      <c r="BY85" s="16">
        <v>16</v>
      </c>
      <c r="BZ85" s="16">
        <v>450</v>
      </c>
      <c r="CA85" s="16">
        <v>1926.1</v>
      </c>
      <c r="CB85" s="16">
        <v>5</v>
      </c>
      <c r="CC85" s="16">
        <v>14</v>
      </c>
      <c r="CD85" s="16">
        <v>450</v>
      </c>
      <c r="CE85" s="16">
        <v>1640</v>
      </c>
      <c r="CF85" s="16">
        <v>4</v>
      </c>
      <c r="CG85" s="16">
        <v>8</v>
      </c>
      <c r="CH85" s="16">
        <v>360</v>
      </c>
      <c r="CI85" s="16">
        <v>1313.4217194570133</v>
      </c>
      <c r="CJ85" s="16">
        <v>4</v>
      </c>
      <c r="CK85" s="16">
        <v>8</v>
      </c>
      <c r="CL85" s="16">
        <v>360</v>
      </c>
      <c r="CM85" s="16">
        <v>1313.4217194570133</v>
      </c>
      <c r="CN85" s="16">
        <v>0</v>
      </c>
      <c r="CO85" s="16">
        <v>0</v>
      </c>
      <c r="CP85" s="16">
        <v>0</v>
      </c>
      <c r="CQ85" s="16">
        <v>0</v>
      </c>
      <c r="CR85" s="16">
        <v>3</v>
      </c>
      <c r="CS85" s="16">
        <v>5</v>
      </c>
      <c r="CT85" s="16">
        <v>270</v>
      </c>
      <c r="CU85" s="16">
        <v>1313.4217194570133</v>
      </c>
      <c r="CV85" s="16">
        <v>5</v>
      </c>
      <c r="CW85" s="16">
        <v>14</v>
      </c>
      <c r="CX85" s="16">
        <v>450</v>
      </c>
      <c r="CY85" s="16">
        <v>1926.1</v>
      </c>
      <c r="CZ85" s="16">
        <v>5</v>
      </c>
      <c r="DA85" s="16">
        <v>14</v>
      </c>
      <c r="DB85" s="16">
        <v>450</v>
      </c>
      <c r="DC85" s="16">
        <v>1926.1</v>
      </c>
      <c r="DD85" s="16">
        <v>5</v>
      </c>
      <c r="DE85" s="16">
        <v>14</v>
      </c>
      <c r="DF85" s="16">
        <v>450</v>
      </c>
      <c r="DG85" s="16">
        <v>1926.1</v>
      </c>
      <c r="DH85" s="16">
        <v>5</v>
      </c>
      <c r="DI85" s="16">
        <v>12</v>
      </c>
      <c r="DJ85" s="16">
        <v>450</v>
      </c>
      <c r="DK85" s="16">
        <v>1640</v>
      </c>
      <c r="DL85" s="16">
        <v>4</v>
      </c>
      <c r="DM85" s="16">
        <v>8</v>
      </c>
      <c r="DN85" s="16">
        <v>360</v>
      </c>
      <c r="DO85" s="16">
        <v>1313.4217194570133</v>
      </c>
    </row>
    <row r="86" spans="2:119" ht="12.75">
      <c r="B86" s="15" t="s">
        <v>39</v>
      </c>
      <c r="C86" s="15" t="s">
        <v>119</v>
      </c>
      <c r="D86" s="16">
        <v>4</v>
      </c>
      <c r="E86" s="16">
        <v>8</v>
      </c>
      <c r="F86" s="16">
        <v>360</v>
      </c>
      <c r="G86" s="16">
        <v>1313.4217194570133</v>
      </c>
      <c r="H86" s="16">
        <v>0</v>
      </c>
      <c r="I86" s="16">
        <v>0</v>
      </c>
      <c r="J86" s="16">
        <v>0</v>
      </c>
      <c r="K86" s="16">
        <v>0</v>
      </c>
      <c r="L86" s="16">
        <v>6</v>
      </c>
      <c r="M86" s="16">
        <v>20.431004524886877</v>
      </c>
      <c r="N86" s="16">
        <v>650</v>
      </c>
      <c r="O86" s="16">
        <v>1532.3253393665157</v>
      </c>
      <c r="P86" s="16">
        <v>6</v>
      </c>
      <c r="Q86" s="16">
        <v>29.187149321266972</v>
      </c>
      <c r="R86" s="16">
        <v>800</v>
      </c>
      <c r="S86" s="16">
        <v>2189.0361990950228</v>
      </c>
      <c r="T86" s="16">
        <v>6</v>
      </c>
      <c r="U86" s="16">
        <v>17.51228959276018</v>
      </c>
      <c r="V86" s="16">
        <v>938</v>
      </c>
      <c r="W86" s="16">
        <v>1926.1</v>
      </c>
      <c r="X86" s="16">
        <v>5</v>
      </c>
      <c r="Y86" s="16">
        <v>10</v>
      </c>
      <c r="Z86" s="16">
        <v>450</v>
      </c>
      <c r="AA86" s="16">
        <v>1271.830031674208</v>
      </c>
      <c r="AB86" s="16">
        <v>5</v>
      </c>
      <c r="AC86" s="16">
        <v>20.431004524886877</v>
      </c>
      <c r="AD86" s="16">
        <v>450</v>
      </c>
      <c r="AE86" s="16">
        <v>1640</v>
      </c>
      <c r="AF86" s="16">
        <v>5</v>
      </c>
      <c r="AG86" s="16">
        <v>14</v>
      </c>
      <c r="AH86" s="16">
        <v>450</v>
      </c>
      <c r="AI86" s="16">
        <v>1313.4217194570133</v>
      </c>
      <c r="AJ86" s="16">
        <v>6</v>
      </c>
      <c r="AK86" s="16">
        <v>23.349719457013578</v>
      </c>
      <c r="AL86" s="16">
        <v>540</v>
      </c>
      <c r="AM86" s="16">
        <v>2189.0361990950228</v>
      </c>
      <c r="AN86" s="16">
        <v>6</v>
      </c>
      <c r="AO86" s="16">
        <v>18</v>
      </c>
      <c r="AP86" s="16">
        <v>700</v>
      </c>
      <c r="AQ86" s="16">
        <v>1926.1</v>
      </c>
      <c r="AR86" s="16">
        <v>5</v>
      </c>
      <c r="AS86" s="16">
        <v>10</v>
      </c>
      <c r="AT86" s="16">
        <v>450</v>
      </c>
      <c r="AU86" s="16">
        <v>1313.4217194570133</v>
      </c>
      <c r="AV86" s="16">
        <v>4</v>
      </c>
      <c r="AW86" s="16">
        <v>8</v>
      </c>
      <c r="AX86" s="16">
        <v>360</v>
      </c>
      <c r="AY86" s="16">
        <v>1313.4217194570133</v>
      </c>
      <c r="AZ86" s="16">
        <v>4</v>
      </c>
      <c r="BA86" s="16">
        <v>8</v>
      </c>
      <c r="BB86" s="16">
        <v>360</v>
      </c>
      <c r="BC86" s="16">
        <v>1313.4217194570133</v>
      </c>
      <c r="BD86" s="16">
        <v>0</v>
      </c>
      <c r="BE86" s="16">
        <v>0</v>
      </c>
      <c r="BF86" s="16">
        <v>0</v>
      </c>
      <c r="BG86" s="16">
        <v>0</v>
      </c>
      <c r="BH86" s="16">
        <v>3</v>
      </c>
      <c r="BI86" s="16">
        <v>6</v>
      </c>
      <c r="BJ86" s="16">
        <v>270</v>
      </c>
      <c r="BK86" s="16">
        <v>1313.4217194570133</v>
      </c>
      <c r="BL86" s="16">
        <v>5</v>
      </c>
      <c r="BM86" s="16">
        <v>16</v>
      </c>
      <c r="BN86" s="16">
        <v>450</v>
      </c>
      <c r="BO86" s="16">
        <v>1926.1</v>
      </c>
      <c r="BP86" s="16">
        <v>5</v>
      </c>
      <c r="BQ86" s="16">
        <v>16</v>
      </c>
      <c r="BR86" s="16">
        <v>450</v>
      </c>
      <c r="BS86" s="16">
        <v>1926.1</v>
      </c>
      <c r="BT86" s="16">
        <v>5</v>
      </c>
      <c r="BU86" s="16">
        <v>16</v>
      </c>
      <c r="BV86" s="16">
        <v>450</v>
      </c>
      <c r="BW86" s="16">
        <v>1926.1</v>
      </c>
      <c r="BX86" s="16">
        <v>5</v>
      </c>
      <c r="BY86" s="16">
        <v>16</v>
      </c>
      <c r="BZ86" s="16">
        <v>450</v>
      </c>
      <c r="CA86" s="16">
        <v>1926.1</v>
      </c>
      <c r="CB86" s="16">
        <v>5</v>
      </c>
      <c r="CC86" s="16">
        <v>14</v>
      </c>
      <c r="CD86" s="16">
        <v>450</v>
      </c>
      <c r="CE86" s="16">
        <v>1640</v>
      </c>
      <c r="CF86" s="16">
        <v>4</v>
      </c>
      <c r="CG86" s="16">
        <v>8</v>
      </c>
      <c r="CH86" s="16">
        <v>360</v>
      </c>
      <c r="CI86" s="16">
        <v>1313.4217194570133</v>
      </c>
      <c r="CJ86" s="16">
        <v>4</v>
      </c>
      <c r="CK86" s="16">
        <v>8</v>
      </c>
      <c r="CL86" s="16">
        <v>360</v>
      </c>
      <c r="CM86" s="16">
        <v>1313.4217194570133</v>
      </c>
      <c r="CN86" s="16">
        <v>0</v>
      </c>
      <c r="CO86" s="16">
        <v>0</v>
      </c>
      <c r="CP86" s="16">
        <v>0</v>
      </c>
      <c r="CQ86" s="16">
        <v>0</v>
      </c>
      <c r="CR86" s="16">
        <v>3</v>
      </c>
      <c r="CS86" s="16">
        <v>5</v>
      </c>
      <c r="CT86" s="16">
        <v>270</v>
      </c>
      <c r="CU86" s="16">
        <v>1313.4217194570133</v>
      </c>
      <c r="CV86" s="16">
        <v>5</v>
      </c>
      <c r="CW86" s="16">
        <v>14</v>
      </c>
      <c r="CX86" s="16">
        <v>450</v>
      </c>
      <c r="CY86" s="16">
        <v>1926.1</v>
      </c>
      <c r="CZ86" s="16">
        <v>5</v>
      </c>
      <c r="DA86" s="16">
        <v>14</v>
      </c>
      <c r="DB86" s="16">
        <v>450</v>
      </c>
      <c r="DC86" s="16">
        <v>1926.1</v>
      </c>
      <c r="DD86" s="16">
        <v>5</v>
      </c>
      <c r="DE86" s="16">
        <v>14</v>
      </c>
      <c r="DF86" s="16">
        <v>450</v>
      </c>
      <c r="DG86" s="16">
        <v>1926.1</v>
      </c>
      <c r="DH86" s="16">
        <v>5</v>
      </c>
      <c r="DI86" s="16">
        <v>12</v>
      </c>
      <c r="DJ86" s="16">
        <v>450</v>
      </c>
      <c r="DK86" s="16">
        <v>1640</v>
      </c>
      <c r="DL86" s="16">
        <v>4</v>
      </c>
      <c r="DM86" s="16">
        <v>8</v>
      </c>
      <c r="DN86" s="16">
        <v>360</v>
      </c>
      <c r="DO86" s="16">
        <v>1313.4217194570133</v>
      </c>
    </row>
    <row r="87" spans="2:119" ht="12.75">
      <c r="B87" s="15" t="s">
        <v>39</v>
      </c>
      <c r="C87" s="15" t="s">
        <v>120</v>
      </c>
      <c r="D87" s="16">
        <v>4</v>
      </c>
      <c r="E87" s="16">
        <v>8</v>
      </c>
      <c r="F87" s="16">
        <v>360</v>
      </c>
      <c r="G87" s="16">
        <v>1313.4217194570133</v>
      </c>
      <c r="H87" s="16">
        <v>0</v>
      </c>
      <c r="I87" s="16">
        <v>0</v>
      </c>
      <c r="J87" s="16">
        <v>0</v>
      </c>
      <c r="K87" s="16">
        <v>0</v>
      </c>
      <c r="L87" s="16">
        <v>5</v>
      </c>
      <c r="M87" s="16">
        <v>20.431004524886877</v>
      </c>
      <c r="N87" s="16">
        <v>437</v>
      </c>
      <c r="O87" s="16">
        <v>1532.3253393665157</v>
      </c>
      <c r="P87" s="16">
        <v>5</v>
      </c>
      <c r="Q87" s="16">
        <v>29.187149321266972</v>
      </c>
      <c r="R87" s="16">
        <v>430</v>
      </c>
      <c r="S87" s="16">
        <v>2189.0361990950228</v>
      </c>
      <c r="T87" s="16">
        <v>5</v>
      </c>
      <c r="U87" s="16">
        <v>17.51228959276018</v>
      </c>
      <c r="V87" s="16">
        <v>424</v>
      </c>
      <c r="W87" s="16">
        <v>1926.1</v>
      </c>
      <c r="X87" s="16">
        <v>5</v>
      </c>
      <c r="Y87" s="16">
        <v>10</v>
      </c>
      <c r="Z87" s="16">
        <v>424</v>
      </c>
      <c r="AA87" s="16">
        <v>1271.830031674208</v>
      </c>
      <c r="AB87" s="16">
        <v>5</v>
      </c>
      <c r="AC87" s="16">
        <v>20</v>
      </c>
      <c r="AD87" s="16">
        <v>433</v>
      </c>
      <c r="AE87" s="16">
        <v>1640</v>
      </c>
      <c r="AF87" s="16">
        <v>5</v>
      </c>
      <c r="AG87" s="16">
        <v>14</v>
      </c>
      <c r="AH87" s="16">
        <v>427</v>
      </c>
      <c r="AI87" s="16">
        <v>1313.4217194570133</v>
      </c>
      <c r="AJ87" s="16">
        <v>5</v>
      </c>
      <c r="AK87" s="16">
        <v>23.349719457013578</v>
      </c>
      <c r="AL87" s="16">
        <v>428</v>
      </c>
      <c r="AM87" s="16">
        <v>2189.0361990950228</v>
      </c>
      <c r="AN87" s="16">
        <v>5</v>
      </c>
      <c r="AO87" s="16">
        <v>18</v>
      </c>
      <c r="AP87" s="16">
        <v>424</v>
      </c>
      <c r="AQ87" s="16">
        <v>1926.1</v>
      </c>
      <c r="AR87" s="16">
        <v>5</v>
      </c>
      <c r="AS87" s="16">
        <v>10</v>
      </c>
      <c r="AT87" s="16">
        <v>450</v>
      </c>
      <c r="AU87" s="16">
        <v>1313.4217194570133</v>
      </c>
      <c r="AV87" s="16">
        <v>4</v>
      </c>
      <c r="AW87" s="16">
        <v>8</v>
      </c>
      <c r="AX87" s="16">
        <v>360</v>
      </c>
      <c r="AY87" s="16">
        <v>1313.4217194570133</v>
      </c>
      <c r="AZ87" s="16">
        <v>4</v>
      </c>
      <c r="BA87" s="16">
        <v>8</v>
      </c>
      <c r="BB87" s="16">
        <v>360</v>
      </c>
      <c r="BC87" s="16">
        <v>1313.4217194570133</v>
      </c>
      <c r="BD87" s="16">
        <v>0</v>
      </c>
      <c r="BE87" s="16">
        <v>0</v>
      </c>
      <c r="BF87" s="16">
        <v>0</v>
      </c>
      <c r="BG87" s="16">
        <v>0</v>
      </c>
      <c r="BH87" s="16">
        <v>3</v>
      </c>
      <c r="BI87" s="16">
        <v>6</v>
      </c>
      <c r="BJ87" s="16">
        <v>270</v>
      </c>
      <c r="BK87" s="16">
        <v>1313.4217194570133</v>
      </c>
      <c r="BL87" s="16">
        <v>5</v>
      </c>
      <c r="BM87" s="16">
        <v>16</v>
      </c>
      <c r="BN87" s="16">
        <v>450</v>
      </c>
      <c r="BO87" s="16">
        <v>1926.1</v>
      </c>
      <c r="BP87" s="16">
        <v>5</v>
      </c>
      <c r="BQ87" s="16">
        <v>16</v>
      </c>
      <c r="BR87" s="16">
        <v>450</v>
      </c>
      <c r="BS87" s="16">
        <v>1926.1</v>
      </c>
      <c r="BT87" s="16">
        <v>5</v>
      </c>
      <c r="BU87" s="16">
        <v>16</v>
      </c>
      <c r="BV87" s="16">
        <v>450</v>
      </c>
      <c r="BW87" s="16">
        <v>1926.1</v>
      </c>
      <c r="BX87" s="16">
        <v>5</v>
      </c>
      <c r="BY87" s="16">
        <v>16</v>
      </c>
      <c r="BZ87" s="16">
        <v>450</v>
      </c>
      <c r="CA87" s="16">
        <v>1926.1</v>
      </c>
      <c r="CB87" s="16">
        <v>5</v>
      </c>
      <c r="CC87" s="16">
        <v>14</v>
      </c>
      <c r="CD87" s="16">
        <v>450</v>
      </c>
      <c r="CE87" s="16">
        <v>1640</v>
      </c>
      <c r="CF87" s="16">
        <v>4</v>
      </c>
      <c r="CG87" s="16">
        <v>8</v>
      </c>
      <c r="CH87" s="16">
        <v>360</v>
      </c>
      <c r="CI87" s="16">
        <v>1313.4217194570133</v>
      </c>
      <c r="CJ87" s="16">
        <v>4</v>
      </c>
      <c r="CK87" s="16">
        <v>8</v>
      </c>
      <c r="CL87" s="16">
        <v>360</v>
      </c>
      <c r="CM87" s="16">
        <v>1313.4217194570133</v>
      </c>
      <c r="CN87" s="16">
        <v>0</v>
      </c>
      <c r="CO87" s="16">
        <v>0</v>
      </c>
      <c r="CP87" s="16">
        <v>0</v>
      </c>
      <c r="CQ87" s="16">
        <v>0</v>
      </c>
      <c r="CR87" s="16">
        <v>3</v>
      </c>
      <c r="CS87" s="16">
        <v>5</v>
      </c>
      <c r="CT87" s="16">
        <v>270</v>
      </c>
      <c r="CU87" s="16">
        <v>1313.4217194570133</v>
      </c>
      <c r="CV87" s="16">
        <v>5</v>
      </c>
      <c r="CW87" s="16">
        <v>14</v>
      </c>
      <c r="CX87" s="16">
        <v>450</v>
      </c>
      <c r="CY87" s="16">
        <v>1926.1</v>
      </c>
      <c r="CZ87" s="20">
        <v>4.5</v>
      </c>
      <c r="DA87" s="16">
        <v>14</v>
      </c>
      <c r="DB87" s="16">
        <v>450</v>
      </c>
      <c r="DC87" s="16">
        <v>1926.1</v>
      </c>
      <c r="DD87" s="16">
        <v>5</v>
      </c>
      <c r="DE87" s="16">
        <v>14</v>
      </c>
      <c r="DF87" s="16">
        <v>450</v>
      </c>
      <c r="DG87" s="16">
        <v>1926.1</v>
      </c>
      <c r="DH87" s="16">
        <v>5</v>
      </c>
      <c r="DI87" s="16">
        <v>12</v>
      </c>
      <c r="DJ87" s="16">
        <v>450</v>
      </c>
      <c r="DK87" s="16">
        <v>1640</v>
      </c>
      <c r="DL87" s="16">
        <v>4</v>
      </c>
      <c r="DM87" s="16">
        <v>8</v>
      </c>
      <c r="DN87" s="16">
        <v>360</v>
      </c>
      <c r="DO87" s="16">
        <v>1313.4217194570133</v>
      </c>
    </row>
    <row r="88" spans="2:119" ht="12.75">
      <c r="B88" s="15" t="s">
        <v>39</v>
      </c>
      <c r="C88" s="15" t="s">
        <v>121</v>
      </c>
      <c r="D88" s="16">
        <v>4</v>
      </c>
      <c r="E88" s="16">
        <v>8</v>
      </c>
      <c r="F88" s="16">
        <v>360</v>
      </c>
      <c r="G88" s="16">
        <v>1313.4217194570133</v>
      </c>
      <c r="H88" s="16">
        <v>0</v>
      </c>
      <c r="I88" s="16">
        <v>0</v>
      </c>
      <c r="J88" s="16">
        <v>0</v>
      </c>
      <c r="K88" s="16">
        <v>0</v>
      </c>
      <c r="L88" s="16">
        <v>5</v>
      </c>
      <c r="M88" s="16">
        <v>20.431004524886877</v>
      </c>
      <c r="N88" s="16">
        <v>437</v>
      </c>
      <c r="O88" s="16">
        <v>1532.3253393665157</v>
      </c>
      <c r="P88" s="16">
        <v>5</v>
      </c>
      <c r="Q88" s="16">
        <v>29.187149321266972</v>
      </c>
      <c r="R88" s="16">
        <v>430</v>
      </c>
      <c r="S88" s="16">
        <v>2189.0361990950228</v>
      </c>
      <c r="T88" s="16">
        <v>5</v>
      </c>
      <c r="U88" s="16">
        <v>17.51228959276018</v>
      </c>
      <c r="V88" s="16">
        <v>424</v>
      </c>
      <c r="W88" s="16">
        <v>1926.1</v>
      </c>
      <c r="X88" s="16">
        <v>5</v>
      </c>
      <c r="Y88" s="16">
        <v>10</v>
      </c>
      <c r="Z88" s="16">
        <v>424</v>
      </c>
      <c r="AA88" s="16">
        <v>1271.830031674208</v>
      </c>
      <c r="AB88" s="16">
        <v>5</v>
      </c>
      <c r="AC88" s="16">
        <v>20.431004524886877</v>
      </c>
      <c r="AD88" s="16">
        <v>433</v>
      </c>
      <c r="AE88" s="16">
        <v>1640</v>
      </c>
      <c r="AF88" s="16">
        <v>5</v>
      </c>
      <c r="AG88" s="16">
        <v>14</v>
      </c>
      <c r="AH88" s="16">
        <v>427</v>
      </c>
      <c r="AI88" s="16">
        <v>1313.4217194570133</v>
      </c>
      <c r="AJ88" s="16">
        <v>5</v>
      </c>
      <c r="AK88" s="16">
        <v>23.349719457013578</v>
      </c>
      <c r="AL88" s="16">
        <v>428</v>
      </c>
      <c r="AM88" s="16">
        <v>2189.0361990950228</v>
      </c>
      <c r="AN88" s="16">
        <v>5</v>
      </c>
      <c r="AO88" s="16">
        <v>18</v>
      </c>
      <c r="AP88" s="16">
        <v>424</v>
      </c>
      <c r="AQ88" s="16">
        <v>1926.1</v>
      </c>
      <c r="AR88" s="16">
        <v>5</v>
      </c>
      <c r="AS88" s="16">
        <v>10</v>
      </c>
      <c r="AT88" s="16">
        <v>450</v>
      </c>
      <c r="AU88" s="16">
        <v>1313.4217194570133</v>
      </c>
      <c r="AV88" s="16">
        <v>4</v>
      </c>
      <c r="AW88" s="16">
        <v>8</v>
      </c>
      <c r="AX88" s="16">
        <v>360</v>
      </c>
      <c r="AY88" s="16">
        <v>1313.4217194570133</v>
      </c>
      <c r="AZ88" s="16">
        <v>4</v>
      </c>
      <c r="BA88" s="16">
        <v>8</v>
      </c>
      <c r="BB88" s="16">
        <v>360</v>
      </c>
      <c r="BC88" s="16">
        <v>1313.4217194570133</v>
      </c>
      <c r="BD88" s="16">
        <v>0</v>
      </c>
      <c r="BE88" s="16">
        <v>0</v>
      </c>
      <c r="BF88" s="16">
        <v>0</v>
      </c>
      <c r="BG88" s="16">
        <v>0</v>
      </c>
      <c r="BH88" s="16">
        <v>3</v>
      </c>
      <c r="BI88" s="16">
        <v>6</v>
      </c>
      <c r="BJ88" s="16">
        <v>270</v>
      </c>
      <c r="BK88" s="16">
        <v>1313.4217194570133</v>
      </c>
      <c r="BL88" s="16">
        <v>5</v>
      </c>
      <c r="BM88" s="16">
        <v>16</v>
      </c>
      <c r="BN88" s="16">
        <v>450</v>
      </c>
      <c r="BO88" s="16">
        <v>1926.1</v>
      </c>
      <c r="BP88" s="16">
        <v>5</v>
      </c>
      <c r="BQ88" s="16">
        <v>16</v>
      </c>
      <c r="BR88" s="16">
        <v>450</v>
      </c>
      <c r="BS88" s="16">
        <v>1926.1</v>
      </c>
      <c r="BT88" s="16">
        <v>5</v>
      </c>
      <c r="BU88" s="16">
        <v>16</v>
      </c>
      <c r="BV88" s="16">
        <v>450</v>
      </c>
      <c r="BW88" s="16">
        <v>1926.1</v>
      </c>
      <c r="BX88" s="16">
        <v>5</v>
      </c>
      <c r="BY88" s="16">
        <v>16</v>
      </c>
      <c r="BZ88" s="16">
        <v>450</v>
      </c>
      <c r="CA88" s="16">
        <v>1926.1</v>
      </c>
      <c r="CB88" s="16">
        <v>5</v>
      </c>
      <c r="CC88" s="16">
        <v>14</v>
      </c>
      <c r="CD88" s="16">
        <v>450</v>
      </c>
      <c r="CE88" s="16">
        <v>1640</v>
      </c>
      <c r="CF88" s="16">
        <v>4</v>
      </c>
      <c r="CG88" s="16">
        <v>8</v>
      </c>
      <c r="CH88" s="16">
        <v>360</v>
      </c>
      <c r="CI88" s="16">
        <v>1313.4217194570133</v>
      </c>
      <c r="CJ88" s="16">
        <v>4</v>
      </c>
      <c r="CK88" s="16">
        <v>8</v>
      </c>
      <c r="CL88" s="16">
        <v>360</v>
      </c>
      <c r="CM88" s="16">
        <v>1313.4217194570133</v>
      </c>
      <c r="CN88" s="16">
        <v>0</v>
      </c>
      <c r="CO88" s="16">
        <v>0</v>
      </c>
      <c r="CP88" s="16">
        <v>0</v>
      </c>
      <c r="CQ88" s="16">
        <v>0</v>
      </c>
      <c r="CR88" s="16">
        <v>3</v>
      </c>
      <c r="CS88" s="16">
        <v>5</v>
      </c>
      <c r="CT88" s="16">
        <v>270</v>
      </c>
      <c r="CU88" s="16">
        <v>1313.4217194570133</v>
      </c>
      <c r="CV88" s="16">
        <v>5</v>
      </c>
      <c r="CW88" s="16">
        <v>14</v>
      </c>
      <c r="CX88" s="16">
        <v>450</v>
      </c>
      <c r="CY88" s="16">
        <v>1926.1</v>
      </c>
      <c r="CZ88" s="20">
        <v>4.5</v>
      </c>
      <c r="DA88" s="16">
        <v>14</v>
      </c>
      <c r="DB88" s="16">
        <v>450</v>
      </c>
      <c r="DC88" s="16">
        <v>1926.1</v>
      </c>
      <c r="DD88" s="16">
        <v>5</v>
      </c>
      <c r="DE88" s="16">
        <v>14</v>
      </c>
      <c r="DF88" s="16">
        <v>450</v>
      </c>
      <c r="DG88" s="16">
        <v>1926.1</v>
      </c>
      <c r="DH88" s="16">
        <v>5</v>
      </c>
      <c r="DI88" s="16">
        <v>12</v>
      </c>
      <c r="DJ88" s="16">
        <v>450</v>
      </c>
      <c r="DK88" s="16">
        <v>1640</v>
      </c>
      <c r="DL88" s="16">
        <v>4</v>
      </c>
      <c r="DM88" s="16">
        <v>8</v>
      </c>
      <c r="DN88" s="16">
        <v>360</v>
      </c>
      <c r="DO88" s="16">
        <v>1313.4217194570133</v>
      </c>
    </row>
    <row r="89" spans="2:119" ht="12.75">
      <c r="B89" s="15" t="s">
        <v>39</v>
      </c>
      <c r="C89" s="15" t="s">
        <v>122</v>
      </c>
      <c r="D89" s="16">
        <v>2</v>
      </c>
      <c r="E89" s="16">
        <v>20</v>
      </c>
      <c r="F89" s="16">
        <v>180</v>
      </c>
      <c r="G89" s="16">
        <v>1800</v>
      </c>
      <c r="H89" s="16">
        <v>0</v>
      </c>
      <c r="I89" s="16">
        <v>0</v>
      </c>
      <c r="J89" s="16">
        <v>0</v>
      </c>
      <c r="K89" s="16">
        <v>0</v>
      </c>
      <c r="L89" s="16">
        <v>5</v>
      </c>
      <c r="M89" s="16">
        <v>20</v>
      </c>
      <c r="N89" s="16">
        <v>450</v>
      </c>
      <c r="O89" s="16">
        <v>1800</v>
      </c>
      <c r="P89" s="16">
        <v>5</v>
      </c>
      <c r="Q89" s="16">
        <v>20</v>
      </c>
      <c r="R89" s="16">
        <v>450</v>
      </c>
      <c r="S89" s="16">
        <v>1800</v>
      </c>
      <c r="T89" s="16">
        <v>5</v>
      </c>
      <c r="U89" s="16">
        <v>20</v>
      </c>
      <c r="V89" s="16">
        <v>450</v>
      </c>
      <c r="W89" s="16">
        <v>1800</v>
      </c>
      <c r="X89" s="16">
        <v>5</v>
      </c>
      <c r="Y89" s="16">
        <v>20</v>
      </c>
      <c r="Z89" s="16">
        <v>450</v>
      </c>
      <c r="AA89" s="16">
        <v>1800</v>
      </c>
      <c r="AB89" s="16">
        <v>5</v>
      </c>
      <c r="AC89" s="16">
        <v>20</v>
      </c>
      <c r="AD89" s="16">
        <v>450</v>
      </c>
      <c r="AE89" s="16">
        <v>1800</v>
      </c>
      <c r="AF89" s="16">
        <v>5</v>
      </c>
      <c r="AG89" s="16">
        <v>20</v>
      </c>
      <c r="AH89" s="16">
        <v>450</v>
      </c>
      <c r="AI89" s="16">
        <v>1800</v>
      </c>
      <c r="AJ89" s="16">
        <v>5</v>
      </c>
      <c r="AK89" s="16">
        <v>20</v>
      </c>
      <c r="AL89" s="16">
        <f>450*1.2</f>
        <v>540</v>
      </c>
      <c r="AM89" s="16">
        <f>2044*1.2</f>
        <v>2452.7999999999997</v>
      </c>
      <c r="AN89" s="16">
        <v>5</v>
      </c>
      <c r="AO89" s="16">
        <v>20</v>
      </c>
      <c r="AP89" s="16">
        <v>450</v>
      </c>
      <c r="AQ89" s="16">
        <v>1800</v>
      </c>
      <c r="AR89" s="16">
        <v>5</v>
      </c>
      <c r="AS89" s="16">
        <v>20</v>
      </c>
      <c r="AT89" s="16">
        <v>450</v>
      </c>
      <c r="AU89" s="16">
        <v>1800</v>
      </c>
      <c r="AV89" s="16">
        <v>5</v>
      </c>
      <c r="AW89" s="16">
        <v>20</v>
      </c>
      <c r="AX89" s="16">
        <v>450</v>
      </c>
      <c r="AY89" s="16">
        <v>1800</v>
      </c>
      <c r="AZ89" s="16">
        <v>2</v>
      </c>
      <c r="BA89" s="16">
        <v>20</v>
      </c>
      <c r="BB89" s="16">
        <v>180</v>
      </c>
      <c r="BC89" s="16">
        <v>1800</v>
      </c>
      <c r="BD89" s="16">
        <v>0</v>
      </c>
      <c r="BE89" s="16">
        <v>0</v>
      </c>
      <c r="BF89" s="16">
        <v>0</v>
      </c>
      <c r="BG89" s="16">
        <v>0</v>
      </c>
      <c r="BH89" s="16">
        <v>5</v>
      </c>
      <c r="BI89" s="16">
        <v>20</v>
      </c>
      <c r="BJ89" s="16">
        <v>450</v>
      </c>
      <c r="BK89" s="16">
        <v>1800</v>
      </c>
      <c r="BL89" s="16">
        <v>5</v>
      </c>
      <c r="BM89" s="16">
        <v>20</v>
      </c>
      <c r="BN89" s="16">
        <v>450</v>
      </c>
      <c r="BO89" s="16">
        <v>1800</v>
      </c>
      <c r="BP89" s="16">
        <v>5</v>
      </c>
      <c r="BQ89" s="16">
        <v>20</v>
      </c>
      <c r="BR89" s="16">
        <v>450</v>
      </c>
      <c r="BS89" s="16">
        <v>1800</v>
      </c>
      <c r="BT89" s="16">
        <v>5</v>
      </c>
      <c r="BU89" s="16">
        <v>20</v>
      </c>
      <c r="BV89" s="16">
        <v>450</v>
      </c>
      <c r="BW89" s="16">
        <v>1800</v>
      </c>
      <c r="BX89" s="16">
        <v>5</v>
      </c>
      <c r="BY89" s="16">
        <v>20</v>
      </c>
      <c r="BZ89" s="16">
        <v>450</v>
      </c>
      <c r="CA89" s="16">
        <v>1800</v>
      </c>
      <c r="CB89" s="16">
        <v>5</v>
      </c>
      <c r="CC89" s="16">
        <v>20</v>
      </c>
      <c r="CD89" s="16">
        <v>450</v>
      </c>
      <c r="CE89" s="16">
        <v>1800</v>
      </c>
      <c r="CF89" s="16">
        <v>5</v>
      </c>
      <c r="CG89" s="16">
        <v>20</v>
      </c>
      <c r="CH89" s="16">
        <v>450</v>
      </c>
      <c r="CI89" s="16">
        <v>1800</v>
      </c>
      <c r="CJ89" s="16">
        <v>2</v>
      </c>
      <c r="CK89" s="16">
        <v>20</v>
      </c>
      <c r="CL89" s="16">
        <v>180</v>
      </c>
      <c r="CM89" s="16">
        <v>1800</v>
      </c>
      <c r="CN89" s="16">
        <v>0</v>
      </c>
      <c r="CO89" s="16">
        <v>0</v>
      </c>
      <c r="CP89" s="16">
        <v>0</v>
      </c>
      <c r="CQ89" s="16">
        <v>0</v>
      </c>
      <c r="CR89" s="16">
        <v>5</v>
      </c>
      <c r="CS89" s="16">
        <v>20</v>
      </c>
      <c r="CT89" s="16">
        <v>450</v>
      </c>
      <c r="CU89" s="16">
        <v>1800</v>
      </c>
      <c r="CV89" s="16">
        <v>5</v>
      </c>
      <c r="CW89" s="16">
        <v>20</v>
      </c>
      <c r="CX89" s="16">
        <v>450</v>
      </c>
      <c r="CY89" s="16">
        <v>1800</v>
      </c>
      <c r="CZ89" s="16">
        <v>5</v>
      </c>
      <c r="DA89" s="16">
        <v>20</v>
      </c>
      <c r="DB89" s="16">
        <v>450</v>
      </c>
      <c r="DC89" s="16">
        <v>1800</v>
      </c>
      <c r="DD89" s="16">
        <v>5</v>
      </c>
      <c r="DE89" s="16">
        <v>20</v>
      </c>
      <c r="DF89" s="16">
        <v>450</v>
      </c>
      <c r="DG89" s="16">
        <v>1800</v>
      </c>
      <c r="DH89" s="16">
        <v>5</v>
      </c>
      <c r="DI89" s="16">
        <v>20</v>
      </c>
      <c r="DJ89" s="16">
        <v>450</v>
      </c>
      <c r="DK89" s="16">
        <v>1800</v>
      </c>
      <c r="DL89" s="16">
        <v>5</v>
      </c>
      <c r="DM89" s="16">
        <v>20</v>
      </c>
      <c r="DN89" s="16">
        <v>450</v>
      </c>
      <c r="DO89" s="16">
        <v>1800</v>
      </c>
    </row>
    <row r="90" spans="2:119" ht="12.75">
      <c r="B90" s="15" t="s">
        <v>39</v>
      </c>
      <c r="C90" s="15" t="s">
        <v>123</v>
      </c>
      <c r="D90" s="16">
        <v>2</v>
      </c>
      <c r="E90" s="16">
        <v>20</v>
      </c>
      <c r="F90" s="16">
        <v>180</v>
      </c>
      <c r="G90" s="16">
        <v>1800</v>
      </c>
      <c r="H90" s="16">
        <v>0</v>
      </c>
      <c r="I90" s="16">
        <v>0</v>
      </c>
      <c r="J90" s="16">
        <v>0</v>
      </c>
      <c r="K90" s="16">
        <v>0</v>
      </c>
      <c r="L90" s="16">
        <v>5</v>
      </c>
      <c r="M90" s="16">
        <v>20</v>
      </c>
      <c r="N90" s="16">
        <v>450</v>
      </c>
      <c r="O90" s="16">
        <v>1800</v>
      </c>
      <c r="P90" s="16">
        <v>5</v>
      </c>
      <c r="Q90" s="16">
        <v>20</v>
      </c>
      <c r="R90" s="16">
        <v>540</v>
      </c>
      <c r="S90" s="16">
        <v>2550</v>
      </c>
      <c r="T90" s="16">
        <v>5</v>
      </c>
      <c r="U90" s="16">
        <v>20</v>
      </c>
      <c r="V90" s="16">
        <v>450</v>
      </c>
      <c r="W90" s="16">
        <v>1800</v>
      </c>
      <c r="X90" s="16">
        <v>5</v>
      </c>
      <c r="Y90" s="16">
        <v>20</v>
      </c>
      <c r="Z90" s="16">
        <v>450</v>
      </c>
      <c r="AA90" s="16">
        <v>1800</v>
      </c>
      <c r="AB90" s="16">
        <v>5</v>
      </c>
      <c r="AC90" s="16">
        <v>20</v>
      </c>
      <c r="AD90" s="16">
        <v>450</v>
      </c>
      <c r="AE90" s="16">
        <v>1800</v>
      </c>
      <c r="AF90" s="16">
        <v>5</v>
      </c>
      <c r="AG90" s="16">
        <v>20</v>
      </c>
      <c r="AH90" s="16">
        <v>450</v>
      </c>
      <c r="AI90" s="16">
        <v>1800</v>
      </c>
      <c r="AJ90" s="16">
        <v>5</v>
      </c>
      <c r="AK90" s="16">
        <v>20</v>
      </c>
      <c r="AL90" s="16">
        <v>450</v>
      </c>
      <c r="AM90" s="16">
        <v>1800</v>
      </c>
      <c r="AN90" s="16">
        <v>5</v>
      </c>
      <c r="AO90" s="16">
        <v>20</v>
      </c>
      <c r="AP90" s="16">
        <v>450</v>
      </c>
      <c r="AQ90" s="16">
        <v>1800</v>
      </c>
      <c r="AR90" s="16">
        <v>5</v>
      </c>
      <c r="AS90" s="16">
        <v>20</v>
      </c>
      <c r="AT90" s="16">
        <v>450</v>
      </c>
      <c r="AU90" s="16">
        <v>1800</v>
      </c>
      <c r="AV90" s="16">
        <v>5</v>
      </c>
      <c r="AW90" s="16">
        <v>20</v>
      </c>
      <c r="AX90" s="16">
        <v>450</v>
      </c>
      <c r="AY90" s="16">
        <v>1800</v>
      </c>
      <c r="AZ90" s="16">
        <v>2</v>
      </c>
      <c r="BA90" s="16">
        <v>20</v>
      </c>
      <c r="BB90" s="16">
        <v>180</v>
      </c>
      <c r="BC90" s="16">
        <v>1800</v>
      </c>
      <c r="BD90" s="16">
        <v>0</v>
      </c>
      <c r="BE90" s="16">
        <v>0</v>
      </c>
      <c r="BF90" s="16">
        <v>0</v>
      </c>
      <c r="BG90" s="16">
        <v>0</v>
      </c>
      <c r="BH90" s="16">
        <v>5</v>
      </c>
      <c r="BI90" s="16">
        <v>20</v>
      </c>
      <c r="BJ90" s="16">
        <v>450</v>
      </c>
      <c r="BK90" s="16">
        <v>1800</v>
      </c>
      <c r="BL90" s="16">
        <v>5</v>
      </c>
      <c r="BM90" s="16">
        <v>20</v>
      </c>
      <c r="BN90" s="16">
        <v>450</v>
      </c>
      <c r="BO90" s="16">
        <v>1800</v>
      </c>
      <c r="BP90" s="16">
        <v>5</v>
      </c>
      <c r="BQ90" s="16">
        <v>20</v>
      </c>
      <c r="BR90" s="16">
        <v>450</v>
      </c>
      <c r="BS90" s="16">
        <v>1800</v>
      </c>
      <c r="BT90" s="16">
        <v>5</v>
      </c>
      <c r="BU90" s="16">
        <v>20</v>
      </c>
      <c r="BV90" s="16">
        <v>450</v>
      </c>
      <c r="BW90" s="16">
        <v>1800</v>
      </c>
      <c r="BX90" s="16">
        <v>5</v>
      </c>
      <c r="BY90" s="16">
        <v>20</v>
      </c>
      <c r="BZ90" s="16">
        <v>450</v>
      </c>
      <c r="CA90" s="16">
        <v>1800</v>
      </c>
      <c r="CB90" s="16">
        <v>5</v>
      </c>
      <c r="CC90" s="16">
        <v>20</v>
      </c>
      <c r="CD90" s="16">
        <v>450</v>
      </c>
      <c r="CE90" s="16">
        <v>1800</v>
      </c>
      <c r="CF90" s="16">
        <v>5</v>
      </c>
      <c r="CG90" s="16">
        <v>20</v>
      </c>
      <c r="CH90" s="16">
        <v>450</v>
      </c>
      <c r="CI90" s="16">
        <v>1800</v>
      </c>
      <c r="CJ90" s="16">
        <v>2</v>
      </c>
      <c r="CK90" s="16">
        <v>20</v>
      </c>
      <c r="CL90" s="16">
        <v>180</v>
      </c>
      <c r="CM90" s="16">
        <v>1800</v>
      </c>
      <c r="CN90" s="16">
        <v>0</v>
      </c>
      <c r="CO90" s="16">
        <v>0</v>
      </c>
      <c r="CP90" s="16">
        <v>0</v>
      </c>
      <c r="CQ90" s="16">
        <v>0</v>
      </c>
      <c r="CR90" s="16">
        <v>5</v>
      </c>
      <c r="CS90" s="16">
        <v>20</v>
      </c>
      <c r="CT90" s="16">
        <v>450</v>
      </c>
      <c r="CU90" s="16">
        <v>1800</v>
      </c>
      <c r="CV90" s="16">
        <v>5</v>
      </c>
      <c r="CW90" s="16">
        <v>20</v>
      </c>
      <c r="CX90" s="16">
        <v>450</v>
      </c>
      <c r="CY90" s="16">
        <v>1800</v>
      </c>
      <c r="CZ90" s="16">
        <v>5</v>
      </c>
      <c r="DA90" s="16">
        <v>20</v>
      </c>
      <c r="DB90" s="16">
        <v>450</v>
      </c>
      <c r="DC90" s="16">
        <v>1800</v>
      </c>
      <c r="DD90" s="16">
        <v>5</v>
      </c>
      <c r="DE90" s="16">
        <v>20</v>
      </c>
      <c r="DF90" s="16">
        <v>450</v>
      </c>
      <c r="DG90" s="16">
        <v>1800</v>
      </c>
      <c r="DH90" s="16">
        <v>5</v>
      </c>
      <c r="DI90" s="16">
        <v>20</v>
      </c>
      <c r="DJ90" s="16">
        <v>450</v>
      </c>
      <c r="DK90" s="16">
        <v>1800</v>
      </c>
      <c r="DL90" s="16">
        <v>5</v>
      </c>
      <c r="DM90" s="16">
        <v>20</v>
      </c>
      <c r="DN90" s="16">
        <v>450</v>
      </c>
      <c r="DO90" s="16">
        <v>1800</v>
      </c>
    </row>
    <row r="91" spans="2:119" ht="12.75">
      <c r="B91" s="15" t="s">
        <v>39</v>
      </c>
      <c r="C91" s="15" t="s">
        <v>124</v>
      </c>
      <c r="D91" s="16">
        <v>4</v>
      </c>
      <c r="E91" s="16">
        <v>8</v>
      </c>
      <c r="F91" s="16">
        <v>360</v>
      </c>
      <c r="G91" s="16">
        <v>1313.4217194570133</v>
      </c>
      <c r="H91" s="16">
        <v>0</v>
      </c>
      <c r="I91" s="16">
        <v>0</v>
      </c>
      <c r="J91" s="16">
        <v>0</v>
      </c>
      <c r="K91" s="16">
        <v>0</v>
      </c>
      <c r="L91" s="16">
        <v>6</v>
      </c>
      <c r="M91" s="16">
        <v>20.431004524886877</v>
      </c>
      <c r="N91" s="16">
        <v>450</v>
      </c>
      <c r="O91" s="16">
        <v>1532.3253393665157</v>
      </c>
      <c r="P91" s="16">
        <v>6</v>
      </c>
      <c r="Q91" s="16">
        <v>29.187149321266972</v>
      </c>
      <c r="R91" s="16">
        <v>450</v>
      </c>
      <c r="S91" s="16">
        <v>2189.0361990950228</v>
      </c>
      <c r="T91" s="16">
        <v>6</v>
      </c>
      <c r="U91" s="16">
        <v>17.51228959276018</v>
      </c>
      <c r="V91" s="16">
        <v>450</v>
      </c>
      <c r="W91" s="16">
        <v>1926.1</v>
      </c>
      <c r="X91" s="16">
        <v>5</v>
      </c>
      <c r="Y91" s="16">
        <v>10</v>
      </c>
      <c r="Z91" s="16">
        <v>540</v>
      </c>
      <c r="AA91" s="16">
        <v>1536</v>
      </c>
      <c r="AB91" s="16">
        <v>5</v>
      </c>
      <c r="AC91" s="16">
        <v>20</v>
      </c>
      <c r="AD91" s="16">
        <v>450</v>
      </c>
      <c r="AE91" s="16">
        <v>1640</v>
      </c>
      <c r="AF91" s="16">
        <v>5</v>
      </c>
      <c r="AG91" s="16">
        <v>14</v>
      </c>
      <c r="AH91" s="16">
        <v>450</v>
      </c>
      <c r="AI91" s="16">
        <v>1313.4217194570133</v>
      </c>
      <c r="AJ91" s="16">
        <v>6</v>
      </c>
      <c r="AK91" s="16">
        <v>23.349719457013578</v>
      </c>
      <c r="AL91" s="16">
        <v>450</v>
      </c>
      <c r="AM91" s="16">
        <v>2189.0361990950228</v>
      </c>
      <c r="AN91" s="16">
        <v>6</v>
      </c>
      <c r="AO91" s="16">
        <v>18</v>
      </c>
      <c r="AP91" s="16">
        <v>450</v>
      </c>
      <c r="AQ91" s="16">
        <v>1926.1</v>
      </c>
      <c r="AR91" s="16">
        <v>5</v>
      </c>
      <c r="AS91" s="16">
        <v>10</v>
      </c>
      <c r="AT91" s="16">
        <v>450</v>
      </c>
      <c r="AU91" s="16">
        <v>1313.4217194570133</v>
      </c>
      <c r="AV91" s="16">
        <v>4</v>
      </c>
      <c r="AW91" s="16">
        <v>8</v>
      </c>
      <c r="AX91" s="16">
        <v>360</v>
      </c>
      <c r="AY91" s="16">
        <v>1313.4217194570133</v>
      </c>
      <c r="AZ91" s="16">
        <v>4</v>
      </c>
      <c r="BA91" s="16">
        <v>8</v>
      </c>
      <c r="BB91" s="16">
        <v>360</v>
      </c>
      <c r="BC91" s="16">
        <v>1313.4217194570133</v>
      </c>
      <c r="BD91" s="16">
        <v>0</v>
      </c>
      <c r="BE91" s="16">
        <v>0</v>
      </c>
      <c r="BF91" s="16">
        <v>0</v>
      </c>
      <c r="BG91" s="16">
        <v>0</v>
      </c>
      <c r="BH91" s="16">
        <v>3</v>
      </c>
      <c r="BI91" s="16">
        <v>6</v>
      </c>
      <c r="BJ91" s="16">
        <v>270</v>
      </c>
      <c r="BK91" s="16">
        <v>1313.4217194570133</v>
      </c>
      <c r="BL91" s="16">
        <v>5</v>
      </c>
      <c r="BM91" s="16">
        <v>16</v>
      </c>
      <c r="BN91" s="16">
        <v>450</v>
      </c>
      <c r="BO91" s="16">
        <v>1926.1</v>
      </c>
      <c r="BP91" s="16">
        <v>5</v>
      </c>
      <c r="BQ91" s="16">
        <v>16</v>
      </c>
      <c r="BR91" s="16">
        <v>450</v>
      </c>
      <c r="BS91" s="16">
        <v>1926.1</v>
      </c>
      <c r="BT91" s="16">
        <v>5</v>
      </c>
      <c r="BU91" s="16">
        <v>16</v>
      </c>
      <c r="BV91" s="16">
        <v>450</v>
      </c>
      <c r="BW91" s="16">
        <v>1926.1</v>
      </c>
      <c r="BX91" s="16">
        <v>5</v>
      </c>
      <c r="BY91" s="16">
        <v>16</v>
      </c>
      <c r="BZ91" s="16">
        <v>450</v>
      </c>
      <c r="CA91" s="16">
        <v>1926.1</v>
      </c>
      <c r="CB91" s="16">
        <v>5</v>
      </c>
      <c r="CC91" s="16">
        <v>14</v>
      </c>
      <c r="CD91" s="16">
        <v>450</v>
      </c>
      <c r="CE91" s="16">
        <v>1640</v>
      </c>
      <c r="CF91" s="16">
        <v>4</v>
      </c>
      <c r="CG91" s="16">
        <v>8</v>
      </c>
      <c r="CH91" s="16">
        <v>360</v>
      </c>
      <c r="CI91" s="16">
        <v>1313.4217194570133</v>
      </c>
      <c r="CJ91" s="16">
        <v>4</v>
      </c>
      <c r="CK91" s="16">
        <v>8</v>
      </c>
      <c r="CL91" s="16">
        <v>360</v>
      </c>
      <c r="CM91" s="16">
        <v>1313.4217194570133</v>
      </c>
      <c r="CN91" s="16">
        <v>0</v>
      </c>
      <c r="CO91" s="16">
        <v>0</v>
      </c>
      <c r="CP91" s="16">
        <v>0</v>
      </c>
      <c r="CQ91" s="16">
        <v>0</v>
      </c>
      <c r="CR91" s="16">
        <v>3.6</v>
      </c>
      <c r="CS91" s="16">
        <v>9</v>
      </c>
      <c r="CT91" s="16">
        <v>270</v>
      </c>
      <c r="CU91" s="16">
        <v>1313.4217194570133</v>
      </c>
      <c r="CV91" s="16">
        <v>5</v>
      </c>
      <c r="CW91" s="16">
        <v>14</v>
      </c>
      <c r="CX91" s="16">
        <v>450</v>
      </c>
      <c r="CY91" s="16">
        <v>1926.1</v>
      </c>
      <c r="CZ91" s="16">
        <v>5</v>
      </c>
      <c r="DA91" s="16">
        <v>14</v>
      </c>
      <c r="DB91" s="16">
        <v>450</v>
      </c>
      <c r="DC91" s="16">
        <v>1926.1</v>
      </c>
      <c r="DD91" s="16">
        <v>5</v>
      </c>
      <c r="DE91" s="16">
        <v>14</v>
      </c>
      <c r="DF91" s="16">
        <v>450</v>
      </c>
      <c r="DG91" s="16">
        <v>1926.1</v>
      </c>
      <c r="DH91" s="16">
        <v>5</v>
      </c>
      <c r="DI91" s="16">
        <v>12</v>
      </c>
      <c r="DJ91" s="16">
        <v>450</v>
      </c>
      <c r="DK91" s="16">
        <v>1640</v>
      </c>
      <c r="DL91" s="16">
        <v>4</v>
      </c>
      <c r="DM91" s="16">
        <v>8</v>
      </c>
      <c r="DN91" s="16">
        <v>360</v>
      </c>
      <c r="DO91" s="16">
        <v>1313.4217194570133</v>
      </c>
    </row>
    <row r="92" spans="2:119" ht="12.75">
      <c r="B92" s="15" t="s">
        <v>39</v>
      </c>
      <c r="C92" s="15" t="s">
        <v>125</v>
      </c>
      <c r="D92" s="16">
        <v>4</v>
      </c>
      <c r="E92" s="16">
        <v>8</v>
      </c>
      <c r="F92" s="16">
        <v>360</v>
      </c>
      <c r="G92" s="16">
        <v>1313.4217194570133</v>
      </c>
      <c r="H92" s="16">
        <v>0</v>
      </c>
      <c r="I92" s="16">
        <v>0</v>
      </c>
      <c r="J92" s="16">
        <v>0</v>
      </c>
      <c r="K92" s="16">
        <v>0</v>
      </c>
      <c r="L92" s="16">
        <v>6</v>
      </c>
      <c r="M92" s="16">
        <v>20.431004524886877</v>
      </c>
      <c r="N92" s="16">
        <v>450</v>
      </c>
      <c r="O92" s="16">
        <v>1532.3253393665157</v>
      </c>
      <c r="P92" s="16">
        <v>6</v>
      </c>
      <c r="Q92" s="16">
        <v>29.187149321266972</v>
      </c>
      <c r="R92" s="16">
        <v>450</v>
      </c>
      <c r="S92" s="16">
        <v>2189.0361990950228</v>
      </c>
      <c r="T92" s="16">
        <v>6</v>
      </c>
      <c r="U92" s="16">
        <v>17.51228959276018</v>
      </c>
      <c r="V92" s="16">
        <v>450</v>
      </c>
      <c r="W92" s="16">
        <v>1926.1</v>
      </c>
      <c r="X92" s="16">
        <v>5</v>
      </c>
      <c r="Y92" s="16">
        <v>10</v>
      </c>
      <c r="Z92" s="16">
        <v>540</v>
      </c>
      <c r="AA92" s="16">
        <v>1536</v>
      </c>
      <c r="AB92" s="16">
        <v>5</v>
      </c>
      <c r="AC92" s="16">
        <v>20.431004524886877</v>
      </c>
      <c r="AD92" s="16">
        <v>450</v>
      </c>
      <c r="AE92" s="16">
        <v>1640</v>
      </c>
      <c r="AF92" s="16">
        <v>5</v>
      </c>
      <c r="AG92" s="16">
        <v>14</v>
      </c>
      <c r="AH92" s="16">
        <v>450</v>
      </c>
      <c r="AI92" s="16">
        <v>1313.4217194570133</v>
      </c>
      <c r="AJ92" s="16">
        <v>6</v>
      </c>
      <c r="AK92" s="16">
        <v>23.349719457013578</v>
      </c>
      <c r="AL92" s="16">
        <v>450</v>
      </c>
      <c r="AM92" s="16">
        <v>2189.0361990950228</v>
      </c>
      <c r="AN92" s="16">
        <v>6</v>
      </c>
      <c r="AO92" s="16">
        <v>18</v>
      </c>
      <c r="AP92" s="16">
        <v>450</v>
      </c>
      <c r="AQ92" s="16">
        <v>1926.1</v>
      </c>
      <c r="AR92" s="16">
        <v>5</v>
      </c>
      <c r="AS92" s="16">
        <v>10</v>
      </c>
      <c r="AT92" s="16">
        <v>450</v>
      </c>
      <c r="AU92" s="16">
        <v>1313.4217194570133</v>
      </c>
      <c r="AV92" s="16">
        <v>4</v>
      </c>
      <c r="AW92" s="16">
        <v>8</v>
      </c>
      <c r="AX92" s="16">
        <v>360</v>
      </c>
      <c r="AY92" s="16">
        <v>1313.4217194570133</v>
      </c>
      <c r="AZ92" s="16">
        <v>4</v>
      </c>
      <c r="BA92" s="16">
        <v>8</v>
      </c>
      <c r="BB92" s="16">
        <v>360</v>
      </c>
      <c r="BC92" s="16">
        <v>1313.4217194570133</v>
      </c>
      <c r="BD92" s="16">
        <v>0</v>
      </c>
      <c r="BE92" s="16">
        <v>0</v>
      </c>
      <c r="BF92" s="16">
        <v>0</v>
      </c>
      <c r="BG92" s="16">
        <v>0</v>
      </c>
      <c r="BH92" s="16">
        <v>3</v>
      </c>
      <c r="BI92" s="16">
        <v>6</v>
      </c>
      <c r="BJ92" s="16">
        <v>270</v>
      </c>
      <c r="BK92" s="16">
        <v>1313.4217194570133</v>
      </c>
      <c r="BL92" s="16">
        <v>5</v>
      </c>
      <c r="BM92" s="16">
        <v>16</v>
      </c>
      <c r="BN92" s="16">
        <v>450</v>
      </c>
      <c r="BO92" s="16">
        <v>1926.1</v>
      </c>
      <c r="BP92" s="16">
        <v>5</v>
      </c>
      <c r="BQ92" s="16">
        <v>16</v>
      </c>
      <c r="BR92" s="16">
        <v>450</v>
      </c>
      <c r="BS92" s="16">
        <v>1926.1</v>
      </c>
      <c r="BT92" s="16">
        <v>5</v>
      </c>
      <c r="BU92" s="16">
        <v>16</v>
      </c>
      <c r="BV92" s="16">
        <v>450</v>
      </c>
      <c r="BW92" s="16">
        <v>1926.1</v>
      </c>
      <c r="BX92" s="16">
        <v>5</v>
      </c>
      <c r="BY92" s="16">
        <v>16</v>
      </c>
      <c r="BZ92" s="16">
        <v>450</v>
      </c>
      <c r="CA92" s="16">
        <v>1926.1</v>
      </c>
      <c r="CB92" s="16">
        <v>5</v>
      </c>
      <c r="CC92" s="16">
        <v>14</v>
      </c>
      <c r="CD92" s="16">
        <v>450</v>
      </c>
      <c r="CE92" s="16">
        <v>1640</v>
      </c>
      <c r="CF92" s="16">
        <v>4</v>
      </c>
      <c r="CG92" s="16">
        <v>8</v>
      </c>
      <c r="CH92" s="16">
        <v>360</v>
      </c>
      <c r="CI92" s="16">
        <v>1313.4217194570133</v>
      </c>
      <c r="CJ92" s="16">
        <v>4</v>
      </c>
      <c r="CK92" s="16">
        <v>8</v>
      </c>
      <c r="CL92" s="16">
        <v>360</v>
      </c>
      <c r="CM92" s="16">
        <v>1313.4217194570133</v>
      </c>
      <c r="CN92" s="16">
        <v>0</v>
      </c>
      <c r="CO92" s="16">
        <v>0</v>
      </c>
      <c r="CP92" s="16">
        <v>0</v>
      </c>
      <c r="CQ92" s="16">
        <v>0</v>
      </c>
      <c r="CR92" s="16">
        <v>3.6</v>
      </c>
      <c r="CS92" s="16">
        <v>9</v>
      </c>
      <c r="CT92" s="16">
        <v>270</v>
      </c>
      <c r="CU92" s="16">
        <v>1313.4217194570133</v>
      </c>
      <c r="CV92" s="16">
        <v>5</v>
      </c>
      <c r="CW92" s="16">
        <v>14</v>
      </c>
      <c r="CX92" s="16">
        <v>450</v>
      </c>
      <c r="CY92" s="16">
        <v>1926.1</v>
      </c>
      <c r="CZ92" s="16">
        <v>5</v>
      </c>
      <c r="DA92" s="16">
        <v>14</v>
      </c>
      <c r="DB92" s="16">
        <v>450</v>
      </c>
      <c r="DC92" s="16">
        <v>1926.1</v>
      </c>
      <c r="DD92" s="16">
        <v>5</v>
      </c>
      <c r="DE92" s="16">
        <v>14</v>
      </c>
      <c r="DF92" s="16">
        <v>450</v>
      </c>
      <c r="DG92" s="16">
        <v>1926.1</v>
      </c>
      <c r="DH92" s="16">
        <v>5</v>
      </c>
      <c r="DI92" s="16">
        <v>12</v>
      </c>
      <c r="DJ92" s="16">
        <v>450</v>
      </c>
      <c r="DK92" s="16">
        <v>1640</v>
      </c>
      <c r="DL92" s="16">
        <v>4</v>
      </c>
      <c r="DM92" s="16">
        <v>8</v>
      </c>
      <c r="DN92" s="16">
        <v>360</v>
      </c>
      <c r="DO92" s="16">
        <v>1313.4217194570133</v>
      </c>
    </row>
  </sheetData>
  <sheetProtection/>
  <mergeCells count="31">
    <mergeCell ref="DL5:DO5"/>
    <mergeCell ref="D5:G5"/>
    <mergeCell ref="H5:K5"/>
    <mergeCell ref="L5:O5"/>
    <mergeCell ref="P5:S5"/>
    <mergeCell ref="T5:W5"/>
    <mergeCell ref="X5:AA5"/>
    <mergeCell ref="AB5:AE5"/>
    <mergeCell ref="AF5:AI5"/>
    <mergeCell ref="BL5:BO5"/>
    <mergeCell ref="AJ5:AM5"/>
    <mergeCell ref="AN5:AQ5"/>
    <mergeCell ref="AR5:AU5"/>
    <mergeCell ref="AV5:AY5"/>
    <mergeCell ref="DH5:DK5"/>
    <mergeCell ref="CZ5:DC5"/>
    <mergeCell ref="DD5:DG5"/>
    <mergeCell ref="CF5:CI5"/>
    <mergeCell ref="CJ5:CM5"/>
    <mergeCell ref="CN5:CQ5"/>
    <mergeCell ref="CR5:CU5"/>
    <mergeCell ref="B5:B6"/>
    <mergeCell ref="C5:C6"/>
    <mergeCell ref="CV5:CY5"/>
    <mergeCell ref="BP5:BS5"/>
    <mergeCell ref="BT5:BW5"/>
    <mergeCell ref="BX5:CA5"/>
    <mergeCell ref="CB5:CE5"/>
    <mergeCell ref="AZ5:BC5"/>
    <mergeCell ref="BD5:BG5"/>
    <mergeCell ref="BH5:BK5"/>
  </mergeCells>
  <printOptions horizontalCentered="1"/>
  <pageMargins left="0.2755905511811024" right="0.31496062992125984" top="0.77" bottom="0.3937007874015748" header="0.59" footer="0"/>
  <pageSetup fitToHeight="2" fitToWidth="4" horizontalDpi="600" verticalDpi="600" orientation="landscape" pageOrder="overThenDown" scale="49" r:id="rId1"/>
  <headerFooter alignWithMargins="0">
    <oddHeader>&amp;LANEXO Nº 4:  DE LAS NORMAS GENERALES SOBRE CAPACIDADES Y FRECUENCIAS MINIMAS Y MAXIMAS PARA LA ETAPA DE REGIMEN DE TRANSANTIAGO</oddHeader>
    <oddFooter>&amp;CPágina &amp;P de &amp;N</oddFooter>
  </headerFooter>
  <rowBreaks count="1" manualBreakCount="1">
    <brk id="78" max="118" man="1"/>
  </rowBreaks>
  <colBreaks count="4" manualBreakCount="4">
    <brk id="31" min="1" max="91" man="1"/>
    <brk id="59" min="1" max="91" man="1"/>
    <brk id="87" min="1" max="91" man="1"/>
    <brk id="107" min="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pablo.beltran</cp:lastModifiedBy>
  <dcterms:created xsi:type="dcterms:W3CDTF">2010-05-11T21:07:16Z</dcterms:created>
  <dcterms:modified xsi:type="dcterms:W3CDTF">2010-05-13T20:17:43Z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