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tpm.sharepoint.com/sites/AsesoraTcnica/Biblioteca Compartida/00 ICA - Análisis/dtpm.cl/"/>
    </mc:Choice>
  </mc:AlternateContent>
  <xr:revisionPtr revIDLastSave="0" documentId="8_{E6BD543A-2EE3-4A66-89F1-915CBBDEEF4A}" xr6:coauthVersionLast="47" xr6:coauthVersionMax="47" xr10:uidLastSave="{00000000-0000-0000-0000-000000000000}"/>
  <bookViews>
    <workbookView xWindow="-110" yWindow="-110" windowWidth="19420" windowHeight="10560" xr2:uid="{4F3A115A-B774-4A78-9591-1287A8239494}"/>
    <workbookView xWindow="28680" yWindow="-120" windowWidth="29040" windowHeight="16440" firstSheet="1" activeTab="1" xr2:uid="{CA062A9A-C2D0-44EC-A477-C7619F3202D5}"/>
  </bookViews>
  <sheets>
    <sheet name="2022-2023" sheetId="1" r:id="rId1"/>
    <sheet name="Resum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9" i="1" l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K29" i="1"/>
  <c r="AL29" i="1"/>
  <c r="AM29" i="1"/>
  <c r="AN29" i="1"/>
  <c r="AO29" i="1"/>
  <c r="AP29" i="1"/>
  <c r="AR29" i="1"/>
  <c r="AS29" i="1"/>
  <c r="AT29" i="1"/>
  <c r="AU29" i="1"/>
  <c r="AV29" i="1"/>
  <c r="AW29" i="1"/>
  <c r="D29" i="1"/>
  <c r="E29" i="1"/>
  <c r="F29" i="1"/>
  <c r="G29" i="1"/>
  <c r="H29" i="1"/>
  <c r="I29" i="1"/>
  <c r="J29" i="1"/>
  <c r="C29" i="1"/>
  <c r="T28" i="1" l="1"/>
  <c r="U28" i="1"/>
  <c r="M28" i="1" l="1"/>
  <c r="N28" i="1"/>
  <c r="O28" i="1"/>
  <c r="P28" i="1"/>
  <c r="Q28" i="1"/>
  <c r="R28" i="1"/>
  <c r="S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K28" i="1"/>
  <c r="AL28" i="1"/>
  <c r="AM28" i="1"/>
  <c r="AN28" i="1"/>
  <c r="AO28" i="1"/>
  <c r="AP28" i="1"/>
  <c r="AR28" i="1"/>
  <c r="AS28" i="1"/>
  <c r="AT28" i="1"/>
  <c r="AU28" i="1"/>
  <c r="AV28" i="1"/>
  <c r="AW28" i="1"/>
  <c r="AX28" i="1"/>
  <c r="D28" i="1"/>
  <c r="E28" i="1"/>
  <c r="F28" i="1"/>
  <c r="G28" i="1"/>
  <c r="H28" i="1"/>
  <c r="I28" i="1"/>
  <c r="J28" i="1"/>
  <c r="C28" i="1"/>
  <c r="D27" i="1"/>
  <c r="E27" i="1"/>
  <c r="F27" i="1"/>
  <c r="G27" i="1"/>
  <c r="H27" i="1"/>
  <c r="I27" i="1"/>
  <c r="J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K27" i="1"/>
  <c r="AL27" i="1"/>
  <c r="AM27" i="1"/>
  <c r="AN27" i="1"/>
  <c r="AO27" i="1"/>
  <c r="AP27" i="1"/>
  <c r="AR27" i="1"/>
  <c r="AS27" i="1"/>
  <c r="AT27" i="1"/>
  <c r="AU27" i="1"/>
  <c r="AV27" i="1"/>
  <c r="AW27" i="1"/>
  <c r="AX27" i="1"/>
  <c r="C27" i="1"/>
  <c r="D26" i="1" l="1"/>
  <c r="E26" i="1"/>
  <c r="F26" i="1"/>
  <c r="G26" i="1"/>
  <c r="H26" i="1"/>
  <c r="I26" i="1"/>
  <c r="J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K26" i="1"/>
  <c r="AL26" i="1"/>
  <c r="AM26" i="1"/>
  <c r="AN26" i="1"/>
  <c r="AO26" i="1"/>
  <c r="AP26" i="1"/>
  <c r="AR26" i="1"/>
  <c r="AS26" i="1"/>
  <c r="AT26" i="1"/>
  <c r="AU26" i="1"/>
  <c r="AV26" i="1"/>
  <c r="AW26" i="1"/>
  <c r="AX26" i="1"/>
  <c r="C26" i="1"/>
  <c r="AX4" i="1" l="1"/>
  <c r="AW4" i="1"/>
  <c r="AV4" i="1"/>
  <c r="AU4" i="1"/>
  <c r="AT4" i="1"/>
  <c r="AS4" i="1"/>
  <c r="AR4" i="1"/>
  <c r="AP4" i="1"/>
  <c r="AO4" i="1"/>
  <c r="AN4" i="1"/>
  <c r="AM4" i="1"/>
  <c r="AL4" i="1"/>
  <c r="AK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D4" i="1"/>
  <c r="E4" i="1"/>
  <c r="F4" i="1"/>
  <c r="G4" i="1"/>
  <c r="H4" i="1"/>
  <c r="I4" i="1"/>
  <c r="J4" i="1"/>
  <c r="C4" i="1"/>
</calcChain>
</file>

<file path=xl/sharedStrings.xml><?xml version="1.0" encoding="utf-8"?>
<sst xmlns="http://schemas.openxmlformats.org/spreadsheetml/2006/main" count="239" uniqueCount="59">
  <si>
    <t>U8</t>
  </si>
  <si>
    <t>U9</t>
  </si>
  <si>
    <t>U10</t>
  </si>
  <si>
    <t>U11</t>
  </si>
  <si>
    <t>U12</t>
  </si>
  <si>
    <t>U13</t>
  </si>
  <si>
    <t>Tamaño de flota considerada en cada mes</t>
  </si>
  <si>
    <t>-</t>
  </si>
  <si>
    <t>Objetivo % (equivalente) del mes respecto de la flota</t>
  </si>
  <si>
    <t>Objetivo de registros a levantar</t>
  </si>
  <si>
    <t>Cantidad de registros realizados RUTA</t>
  </si>
  <si>
    <t>Cantidad de registros realizados TERMINAL</t>
  </si>
  <si>
    <t>Atributos ICA</t>
  </si>
  <si>
    <t>a01</t>
  </si>
  <si>
    <t xml:space="preserve">El conductor/a tiene buena presentación y un buen trato con cada usuario/a.  </t>
  </si>
  <si>
    <t>a02</t>
  </si>
  <si>
    <t xml:space="preserve">El conductor/a conduce sin frenazos, aceleraciones o movimientos bruscos. </t>
  </si>
  <si>
    <t>a03</t>
  </si>
  <si>
    <t xml:space="preserve">El conductor/a se mantiene atento a las condiciones del momento y sin realizar acciones distractivas. </t>
  </si>
  <si>
    <t>a04</t>
  </si>
  <si>
    <t xml:space="preserve">El conductor/a abre y cierra oportunamente las puertas al finalizar e iniciar el movimiento. </t>
  </si>
  <si>
    <t>a05</t>
  </si>
  <si>
    <t xml:space="preserve">El conductor/a detiene el bus sólo en paradas autorizadas cada vez que una persona usuaria requiere bajar. </t>
  </si>
  <si>
    <t>a06</t>
  </si>
  <si>
    <t xml:space="preserve">El conductor/a aproxima el bus correctamente al punto de parada. </t>
  </si>
  <si>
    <t>a07</t>
  </si>
  <si>
    <t xml:space="preserve">El letrero frontal superior de información variable se encuentra encendido y exhibe la información correcta (servicio sentido). </t>
  </si>
  <si>
    <t>a08</t>
  </si>
  <si>
    <t xml:space="preserve">El letrero lateral de información variable se encuentra encendido y exhibe la información correcta. </t>
  </si>
  <si>
    <t>a09</t>
  </si>
  <si>
    <t xml:space="preserve">El letrero posterior de información variable se encuentra encendido y exhibe la información correcta. </t>
  </si>
  <si>
    <t>a10</t>
  </si>
  <si>
    <t xml:space="preserve">El letrero de recorrido frontal (cortesía) se encuentra en buen estado, está bien ubicado y cuenta con la información correcta (servicio-sentido). </t>
  </si>
  <si>
    <t>a11</t>
  </si>
  <si>
    <t xml:space="preserve">El letrero de recorrido lateral se encuentra en buen estado, está bien ubicado y cuenta con la información correcta (servicio-sentido). </t>
  </si>
  <si>
    <t>a12</t>
  </si>
  <si>
    <t xml:space="preserve">El sistema conectividad a Internet está encendido y funcionando correctamente (en caso de que el bus disponga de la tecnología). </t>
  </si>
  <si>
    <t>a13</t>
  </si>
  <si>
    <t xml:space="preserve">La temperatura dentro del bus es la adecuada (según lo estipulado en las especificaciones técnicas o manual). </t>
  </si>
  <si>
    <t>a14</t>
  </si>
  <si>
    <t xml:space="preserve">Los puertos USB funcionan correctamente (en caso de que el bus disponga de la tecnología). </t>
  </si>
  <si>
    <t>a15</t>
  </si>
  <si>
    <t xml:space="preserve">El letrero frontal superior de información variable se encuentra en buen estado. </t>
  </si>
  <si>
    <t>a16</t>
  </si>
  <si>
    <t xml:space="preserve">El letrero lateral de información variable se encuentra en buen estado. </t>
  </si>
  <si>
    <t>a17</t>
  </si>
  <si>
    <t>El letrero posterior de información variable se encuentra en buen estado.</t>
  </si>
  <si>
    <t>a18</t>
  </si>
  <si>
    <t xml:space="preserve">El interior del vehículo está limpio: Libre de suciedad. </t>
  </si>
  <si>
    <t>ICA en Ruta, Conducción Segura</t>
  </si>
  <si>
    <t>ICA en Ruta, Información</t>
  </si>
  <si>
    <t>ICA en Ruta, Adicionales</t>
  </si>
  <si>
    <t>ICA Terminal</t>
  </si>
  <si>
    <t>UNIDAD</t>
  </si>
  <si>
    <t>ICAx</t>
  </si>
  <si>
    <t>𝐼𝐶𝐴𝑐</t>
  </si>
  <si>
    <t>𝐼𝐶𝐴𝑖</t>
  </si>
  <si>
    <t>𝐼𝐶𝐴𝑎</t>
  </si>
  <si>
    <t>𝐼𝐶𝐴t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</si>
</sst>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 * #,##0_ ;_ * \-#,##0_ ;_ * &quot;-&quot;_ ;_ @_ "/>
    <numFmt numFmtId="165" formatCode="mmm\-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9" fontId="1" fillId="2" borderId="1" xfId="2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/>
    <xf numFmtId="0" fontId="2" fillId="0" borderId="1" xfId="0" applyFont="1" applyBorder="1"/>
    <xf numFmtId="165" fontId="1" fillId="3" borderId="1" xfId="0" applyNumberFormat="1" applyFont="1" applyFill="1" applyBorder="1" applyAlignment="1">
      <alignment horizontal="center" textRotation="90"/>
    </xf>
    <xf numFmtId="165" fontId="1" fillId="4" borderId="1" xfId="0" applyNumberFormat="1" applyFont="1" applyFill="1" applyBorder="1" applyAlignment="1">
      <alignment horizontal="center" textRotation="90"/>
    </xf>
    <xf numFmtId="165" fontId="1" fillId="5" borderId="1" xfId="0" applyNumberFormat="1" applyFont="1" applyFill="1" applyBorder="1" applyAlignment="1">
      <alignment horizontal="center" textRotation="90"/>
    </xf>
    <xf numFmtId="165" fontId="1" fillId="6" borderId="1" xfId="0" applyNumberFormat="1" applyFont="1" applyFill="1" applyBorder="1" applyAlignment="1">
      <alignment horizontal="center" textRotation="90"/>
    </xf>
    <xf numFmtId="165" fontId="1" fillId="7" borderId="1" xfId="0" applyNumberFormat="1" applyFont="1" applyFill="1" applyBorder="1" applyAlignment="1">
      <alignment horizontal="center" textRotation="90"/>
    </xf>
    <xf numFmtId="165" fontId="1" fillId="8" borderId="1" xfId="0" applyNumberFormat="1" applyFont="1" applyFill="1" applyBorder="1" applyAlignment="1">
      <alignment horizontal="center" textRotation="90"/>
    </xf>
    <xf numFmtId="2" fontId="0" fillId="0" borderId="1" xfId="0" applyNumberFormat="1" applyBorder="1"/>
    <xf numFmtId="0" fontId="0" fillId="9" borderId="1" xfId="0" applyFill="1" applyBorder="1"/>
    <xf numFmtId="2" fontId="0" fillId="9" borderId="1" xfId="0" applyNumberFormat="1" applyFill="1" applyBorder="1"/>
    <xf numFmtId="0" fontId="0" fillId="10" borderId="1" xfId="0" applyFill="1" applyBorder="1"/>
    <xf numFmtId="2" fontId="0" fillId="10" borderId="1" xfId="0" applyNumberFormat="1" applyFill="1" applyBorder="1"/>
    <xf numFmtId="0" fontId="1" fillId="11" borderId="1" xfId="0" applyFont="1" applyFill="1" applyBorder="1" applyAlignment="1">
      <alignment vertical="center"/>
    </xf>
    <xf numFmtId="164" fontId="1" fillId="11" borderId="1" xfId="1" applyFont="1" applyFill="1" applyBorder="1" applyAlignment="1">
      <alignment vertical="center"/>
    </xf>
    <xf numFmtId="9" fontId="1" fillId="2" borderId="1" xfId="2" applyFont="1" applyFill="1" applyBorder="1" applyAlignment="1">
      <alignment horizontal="right" vertical="center"/>
    </xf>
    <xf numFmtId="2" fontId="0" fillId="0" borderId="1" xfId="0" applyNumberFormat="1" applyBorder="1" applyAlignment="1">
      <alignment horizontal="center"/>
    </xf>
    <xf numFmtId="0" fontId="0" fillId="11" borderId="1" xfId="0" applyFill="1" applyBorder="1" applyAlignment="1">
      <alignment horizontal="right"/>
    </xf>
    <xf numFmtId="2" fontId="0" fillId="11" borderId="1" xfId="0" applyNumberForma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164" fontId="0" fillId="11" borderId="1" xfId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5" fontId="1" fillId="3" borderId="1" xfId="0" applyNumberFormat="1" applyFont="1" applyFill="1" applyBorder="1" applyAlignment="1">
      <alignment horizontal="center" wrapText="1"/>
    </xf>
    <xf numFmtId="2" fontId="0" fillId="12" borderId="1" xfId="0" applyNumberFormat="1" applyFill="1" applyBorder="1"/>
    <xf numFmtId="2" fontId="0" fillId="10" borderId="1" xfId="0" applyNumberFormat="1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0" fontId="0" fillId="0" borderId="8" xfId="0" applyBorder="1" applyAlignment="1">
      <alignment horizontal="center" textRotation="255" wrapText="1"/>
    </xf>
    <xf numFmtId="0" fontId="0" fillId="0" borderId="0" xfId="0" applyAlignment="1">
      <alignment horizontal="center" textRotation="255" wrapText="1"/>
    </xf>
    <xf numFmtId="0" fontId="0" fillId="7" borderId="1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1" defaultTableStyle="TableStyleMedium2" defaultPivotStyle="PivotStyleLight16">
    <tableStyle name="Invisible" pivot="0" table="0" count="0" xr9:uid="{3BAACB87-FA68-47DF-97BD-FE910953CF4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628BB-5CEC-49D4-B66F-95B4D7A9F162}">
  <dimension ref="A1:AX30"/>
  <sheetViews>
    <sheetView tabSelected="1" topLeftCell="J1" zoomScale="70" zoomScaleNormal="70" workbookViewId="0">
      <selection activeCell="AQ26" sqref="AQ26:AX29"/>
    </sheetView>
    <sheetView workbookViewId="1"/>
  </sheetViews>
  <sheetFormatPr defaultColWidth="11.42578125" defaultRowHeight="14.45"/>
  <cols>
    <col min="1" max="1" width="4.140625" bestFit="1" customWidth="1"/>
    <col min="2" max="2" width="116.28515625" customWidth="1"/>
    <col min="3" max="50" width="5.7109375" bestFit="1" customWidth="1"/>
  </cols>
  <sheetData>
    <row r="1" spans="1:50">
      <c r="B1" s="3"/>
      <c r="C1" s="39" t="s">
        <v>0</v>
      </c>
      <c r="D1" s="39"/>
      <c r="E1" s="39"/>
      <c r="F1" s="39"/>
      <c r="G1" s="39"/>
      <c r="H1" s="39"/>
      <c r="I1" s="39"/>
      <c r="J1" s="39"/>
      <c r="K1" s="40" t="s">
        <v>1</v>
      </c>
      <c r="L1" s="40"/>
      <c r="M1" s="40"/>
      <c r="N1" s="40"/>
      <c r="O1" s="40"/>
      <c r="P1" s="40"/>
      <c r="Q1" s="40"/>
      <c r="R1" s="40"/>
      <c r="S1" s="41" t="s">
        <v>2</v>
      </c>
      <c r="T1" s="41"/>
      <c r="U1" s="41"/>
      <c r="V1" s="41"/>
      <c r="W1" s="41"/>
      <c r="X1" s="41"/>
      <c r="Y1" s="41"/>
      <c r="Z1" s="41"/>
      <c r="AA1" s="42" t="s">
        <v>3</v>
      </c>
      <c r="AB1" s="42"/>
      <c r="AC1" s="42"/>
      <c r="AD1" s="42"/>
      <c r="AE1" s="42"/>
      <c r="AF1" s="42"/>
      <c r="AG1" s="42"/>
      <c r="AH1" s="42"/>
      <c r="AI1" s="32" t="s">
        <v>4</v>
      </c>
      <c r="AJ1" s="32"/>
      <c r="AK1" s="32"/>
      <c r="AL1" s="32"/>
      <c r="AM1" s="32"/>
      <c r="AN1" s="32"/>
      <c r="AO1" s="32"/>
      <c r="AP1" s="32"/>
      <c r="AQ1" s="33" t="s">
        <v>5</v>
      </c>
      <c r="AR1" s="34"/>
      <c r="AS1" s="34"/>
      <c r="AT1" s="34"/>
      <c r="AU1" s="34"/>
      <c r="AV1" s="34"/>
      <c r="AW1" s="34"/>
      <c r="AX1" s="35"/>
    </row>
    <row r="2" spans="1:50">
      <c r="A2" s="36"/>
      <c r="B2" s="16" t="s">
        <v>6</v>
      </c>
      <c r="C2" s="20">
        <v>80</v>
      </c>
      <c r="D2" s="20">
        <v>193</v>
      </c>
      <c r="E2" s="20">
        <v>193</v>
      </c>
      <c r="F2" s="20">
        <v>203</v>
      </c>
      <c r="G2" s="20">
        <v>308</v>
      </c>
      <c r="H2" s="20">
        <v>308</v>
      </c>
      <c r="I2" s="20">
        <v>308</v>
      </c>
      <c r="J2" s="20">
        <v>308</v>
      </c>
      <c r="K2" s="21" t="s">
        <v>7</v>
      </c>
      <c r="L2" s="21" t="s">
        <v>7</v>
      </c>
      <c r="M2" s="20">
        <v>69</v>
      </c>
      <c r="N2" s="20">
        <v>219</v>
      </c>
      <c r="O2" s="20">
        <v>340</v>
      </c>
      <c r="P2" s="20">
        <v>340</v>
      </c>
      <c r="Q2" s="20">
        <v>337</v>
      </c>
      <c r="R2" s="20">
        <v>337</v>
      </c>
      <c r="S2" s="20">
        <v>35</v>
      </c>
      <c r="T2" s="20">
        <v>35</v>
      </c>
      <c r="U2" s="20">
        <v>95</v>
      </c>
      <c r="V2" s="20">
        <v>290</v>
      </c>
      <c r="W2" s="20">
        <v>307</v>
      </c>
      <c r="X2" s="20">
        <v>307</v>
      </c>
      <c r="Y2" s="20">
        <v>307</v>
      </c>
      <c r="Z2" s="20">
        <v>307</v>
      </c>
      <c r="AA2" s="20">
        <v>157</v>
      </c>
      <c r="AB2" s="20">
        <v>157</v>
      </c>
      <c r="AC2" s="20">
        <v>381</v>
      </c>
      <c r="AD2" s="20">
        <v>381</v>
      </c>
      <c r="AE2" s="20">
        <v>382</v>
      </c>
      <c r="AF2" s="20">
        <v>382</v>
      </c>
      <c r="AG2" s="20">
        <v>382</v>
      </c>
      <c r="AH2" s="20">
        <v>382</v>
      </c>
      <c r="AI2" s="21" t="s">
        <v>7</v>
      </c>
      <c r="AJ2" s="21" t="s">
        <v>7</v>
      </c>
      <c r="AK2" s="20">
        <v>290</v>
      </c>
      <c r="AL2" s="20">
        <v>290</v>
      </c>
      <c r="AM2" s="20">
        <v>330</v>
      </c>
      <c r="AN2" s="20">
        <v>462</v>
      </c>
      <c r="AO2" s="20">
        <v>455</v>
      </c>
      <c r="AP2" s="20">
        <v>455</v>
      </c>
      <c r="AQ2" s="21" t="s">
        <v>7</v>
      </c>
      <c r="AR2" s="20">
        <v>389</v>
      </c>
      <c r="AS2" s="20">
        <v>470</v>
      </c>
      <c r="AT2" s="20">
        <v>470</v>
      </c>
      <c r="AU2" s="20">
        <v>470</v>
      </c>
      <c r="AV2" s="20">
        <v>470</v>
      </c>
      <c r="AW2" s="20">
        <v>470</v>
      </c>
      <c r="AX2" s="20">
        <v>470</v>
      </c>
    </row>
    <row r="3" spans="1:50">
      <c r="A3" s="37"/>
      <c r="B3" s="1" t="s">
        <v>8</v>
      </c>
      <c r="C3" s="18">
        <v>0.23430592396109637</v>
      </c>
      <c r="D3" s="18">
        <v>0.23430592396109637</v>
      </c>
      <c r="E3" s="18">
        <v>0.23430592396109637</v>
      </c>
      <c r="F3" s="18">
        <v>0.23430592396109637</v>
      </c>
      <c r="G3" s="18">
        <v>0.23430592396109637</v>
      </c>
      <c r="H3" s="18">
        <v>0.23430592396109637</v>
      </c>
      <c r="I3" s="18">
        <v>0.23430592396109637</v>
      </c>
      <c r="J3" s="18">
        <v>0.23430592396109637</v>
      </c>
      <c r="K3" s="22" t="s">
        <v>7</v>
      </c>
      <c r="L3" s="22" t="s">
        <v>7</v>
      </c>
      <c r="M3" s="18">
        <v>0.23430592396109637</v>
      </c>
      <c r="N3" s="18">
        <v>0.23430592396109637</v>
      </c>
      <c r="O3" s="18">
        <v>0.23430592396109637</v>
      </c>
      <c r="P3" s="18">
        <v>0.23430592396109637</v>
      </c>
      <c r="Q3" s="18">
        <v>0.23430592396109637</v>
      </c>
      <c r="R3" s="18">
        <v>0.23430592396109637</v>
      </c>
      <c r="S3" s="18">
        <v>0.23430592396109637</v>
      </c>
      <c r="T3" s="18">
        <v>0.23430592396109637</v>
      </c>
      <c r="U3" s="18">
        <v>0.23430592396109637</v>
      </c>
      <c r="V3" s="18">
        <v>0.23430592396109637</v>
      </c>
      <c r="W3" s="18">
        <v>0.23430592396109637</v>
      </c>
      <c r="X3" s="18">
        <v>0.23430592396109637</v>
      </c>
      <c r="Y3" s="18">
        <v>0.23430592396109637</v>
      </c>
      <c r="Z3" s="18">
        <v>0.23430592396109637</v>
      </c>
      <c r="AA3" s="18">
        <v>0.23430592396109637</v>
      </c>
      <c r="AB3" s="18">
        <v>0.23430592396109637</v>
      </c>
      <c r="AC3" s="18">
        <v>0.23430592396109637</v>
      </c>
      <c r="AD3" s="18">
        <v>0.23430592396109637</v>
      </c>
      <c r="AE3" s="18">
        <v>0.23430592396109637</v>
      </c>
      <c r="AF3" s="18">
        <v>0.23430592396109637</v>
      </c>
      <c r="AG3" s="18">
        <v>0.23430592396109637</v>
      </c>
      <c r="AH3" s="18">
        <v>0.23430592396109637</v>
      </c>
      <c r="AI3" s="22" t="s">
        <v>7</v>
      </c>
      <c r="AJ3" s="22" t="s">
        <v>7</v>
      </c>
      <c r="AK3" s="18">
        <v>0.23430592396109637</v>
      </c>
      <c r="AL3" s="18">
        <v>0.23430592396109637</v>
      </c>
      <c r="AM3" s="18">
        <v>0.23430592396109637</v>
      </c>
      <c r="AN3" s="18">
        <v>0.23430592396109637</v>
      </c>
      <c r="AO3" s="18">
        <v>0.23430592396109637</v>
      </c>
      <c r="AP3" s="18">
        <v>0.23430592396109637</v>
      </c>
      <c r="AQ3" s="22" t="s">
        <v>7</v>
      </c>
      <c r="AR3" s="18">
        <v>0.23430592396109637</v>
      </c>
      <c r="AS3" s="18">
        <v>0.23430592396109637</v>
      </c>
      <c r="AT3" s="18">
        <v>0.23430592396109637</v>
      </c>
      <c r="AU3" s="18">
        <v>0.23430592396109637</v>
      </c>
      <c r="AV3" s="18">
        <v>0.23430592396109637</v>
      </c>
      <c r="AW3" s="18">
        <v>0.23430592396109637</v>
      </c>
      <c r="AX3" s="18">
        <v>0.23430592396109637</v>
      </c>
    </row>
    <row r="4" spans="1:50">
      <c r="A4" s="37"/>
      <c r="B4" s="17" t="s">
        <v>9</v>
      </c>
      <c r="C4" s="23">
        <f>C3*C2</f>
        <v>18.74447391688771</v>
      </c>
      <c r="D4" s="23">
        <f t="shared" ref="D4:J4" si="0">D3*D2</f>
        <v>45.221043324491596</v>
      </c>
      <c r="E4" s="23">
        <f t="shared" si="0"/>
        <v>45.221043324491596</v>
      </c>
      <c r="F4" s="23">
        <f t="shared" si="0"/>
        <v>47.564102564102562</v>
      </c>
      <c r="G4" s="23">
        <f t="shared" si="0"/>
        <v>72.166224580017683</v>
      </c>
      <c r="H4" s="23">
        <f t="shared" si="0"/>
        <v>72.166224580017683</v>
      </c>
      <c r="I4" s="23">
        <f t="shared" si="0"/>
        <v>72.166224580017683</v>
      </c>
      <c r="J4" s="23">
        <f t="shared" si="0"/>
        <v>72.166224580017683</v>
      </c>
      <c r="K4" s="23" t="s">
        <v>7</v>
      </c>
      <c r="L4" s="23" t="s">
        <v>7</v>
      </c>
      <c r="M4" s="23">
        <f t="shared" ref="M4" si="1">M3*M2</f>
        <v>16.167108753315649</v>
      </c>
      <c r="N4" s="23">
        <f t="shared" ref="N4" si="2">N3*N2</f>
        <v>51.312997347480106</v>
      </c>
      <c r="O4" s="23">
        <f t="shared" ref="O4" si="3">O3*O2</f>
        <v>79.664014146772772</v>
      </c>
      <c r="P4" s="23">
        <f t="shared" ref="P4" si="4">P3*P2</f>
        <v>79.664014146772772</v>
      </c>
      <c r="Q4" s="23">
        <f t="shared" ref="Q4" si="5">Q3*Q2</f>
        <v>78.961096374889479</v>
      </c>
      <c r="R4" s="23">
        <f t="shared" ref="R4" si="6">R3*R2</f>
        <v>78.961096374889479</v>
      </c>
      <c r="S4" s="23">
        <f t="shared" ref="S4" si="7">S3*S2</f>
        <v>8.2007073386383738</v>
      </c>
      <c r="T4" s="23">
        <f t="shared" ref="T4" si="8">T3*T2</f>
        <v>8.2007073386383738</v>
      </c>
      <c r="U4" s="23">
        <f t="shared" ref="U4" si="9">U3*U2</f>
        <v>22.259062776304155</v>
      </c>
      <c r="V4" s="23">
        <f t="shared" ref="V4" si="10">V3*V2</f>
        <v>67.948717948717942</v>
      </c>
      <c r="W4" s="23">
        <f t="shared" ref="W4" si="11">W3*W2</f>
        <v>71.931918656056581</v>
      </c>
      <c r="X4" s="23">
        <f t="shared" ref="X4" si="12">X3*X2</f>
        <v>71.931918656056581</v>
      </c>
      <c r="Y4" s="23">
        <f t="shared" ref="Y4" si="13">Y3*Y2</f>
        <v>71.931918656056581</v>
      </c>
      <c r="Z4" s="23">
        <f t="shared" ref="Z4" si="14">Z3*Z2</f>
        <v>71.931918656056581</v>
      </c>
      <c r="AA4" s="23">
        <f t="shared" ref="AA4" si="15">AA3*AA2</f>
        <v>36.786030061892127</v>
      </c>
      <c r="AB4" s="23">
        <f t="shared" ref="AB4" si="16">AB3*AB2</f>
        <v>36.786030061892127</v>
      </c>
      <c r="AC4" s="23">
        <f t="shared" ref="AC4" si="17">AC3*AC2</f>
        <v>89.270557029177709</v>
      </c>
      <c r="AD4" s="23">
        <f t="shared" ref="AD4" si="18">AD3*AD2</f>
        <v>89.270557029177709</v>
      </c>
      <c r="AE4" s="23">
        <f t="shared" ref="AE4" si="19">AE3*AE2</f>
        <v>89.504862953138812</v>
      </c>
      <c r="AF4" s="23">
        <f t="shared" ref="AF4" si="20">AF3*AF2</f>
        <v>89.504862953138812</v>
      </c>
      <c r="AG4" s="23">
        <f t="shared" ref="AG4" si="21">AG3*AG2</f>
        <v>89.504862953138812</v>
      </c>
      <c r="AH4" s="23">
        <f t="shared" ref="AH4" si="22">AH3*AH2</f>
        <v>89.504862953138812</v>
      </c>
      <c r="AI4" s="23" t="s">
        <v>7</v>
      </c>
      <c r="AJ4" s="23" t="s">
        <v>7</v>
      </c>
      <c r="AK4" s="23">
        <f t="shared" ref="AK4" si="23">AK3*AK2</f>
        <v>67.948717948717942</v>
      </c>
      <c r="AL4" s="23">
        <f t="shared" ref="AL4" si="24">AL3*AL2</f>
        <v>67.948717948717942</v>
      </c>
      <c r="AM4" s="23">
        <f t="shared" ref="AM4" si="25">AM3*AM2</f>
        <v>77.320954907161806</v>
      </c>
      <c r="AN4" s="23">
        <f t="shared" ref="AN4" si="26">AN3*AN2</f>
        <v>108.24933687002653</v>
      </c>
      <c r="AO4" s="23">
        <f t="shared" ref="AO4" si="27">AO3*AO2</f>
        <v>106.60919540229885</v>
      </c>
      <c r="AP4" s="23">
        <f t="shared" ref="AP4" si="28">AP3*AP2</f>
        <v>106.60919540229885</v>
      </c>
      <c r="AQ4" s="23" t="s">
        <v>7</v>
      </c>
      <c r="AR4" s="23">
        <f t="shared" ref="AR4" si="29">AR3*AR2</f>
        <v>91.145004420866485</v>
      </c>
      <c r="AS4" s="23">
        <f t="shared" ref="AS4" si="30">AS3*AS2</f>
        <v>110.12378426171529</v>
      </c>
      <c r="AT4" s="23">
        <f t="shared" ref="AT4" si="31">AT3*AT2</f>
        <v>110.12378426171529</v>
      </c>
      <c r="AU4" s="23">
        <f t="shared" ref="AU4" si="32">AU3*AU2</f>
        <v>110.12378426171529</v>
      </c>
      <c r="AV4" s="23">
        <f t="shared" ref="AV4" si="33">AV3*AV2</f>
        <v>110.12378426171529</v>
      </c>
      <c r="AW4" s="23">
        <f t="shared" ref="AW4" si="34">AW3*AW2</f>
        <v>110.12378426171529</v>
      </c>
      <c r="AX4" s="23">
        <f t="shared" ref="AX4" si="35">AX3*AX2</f>
        <v>110.12378426171529</v>
      </c>
    </row>
    <row r="5" spans="1:50">
      <c r="A5" s="37"/>
      <c r="B5" s="2" t="s">
        <v>10</v>
      </c>
      <c r="C5" s="24">
        <v>11</v>
      </c>
      <c r="D5" s="24">
        <v>47</v>
      </c>
      <c r="E5" s="24">
        <v>44</v>
      </c>
      <c r="F5" s="24">
        <v>53</v>
      </c>
      <c r="G5" s="24">
        <v>60</v>
      </c>
      <c r="H5" s="24">
        <v>10</v>
      </c>
      <c r="I5" s="24">
        <v>39</v>
      </c>
      <c r="J5" s="24">
        <v>30</v>
      </c>
      <c r="K5" s="22" t="s">
        <v>7</v>
      </c>
      <c r="L5" s="22" t="s">
        <v>7</v>
      </c>
      <c r="M5" s="24">
        <v>22</v>
      </c>
      <c r="N5" s="24">
        <v>55</v>
      </c>
      <c r="O5" s="24">
        <v>78</v>
      </c>
      <c r="P5" s="24">
        <v>22</v>
      </c>
      <c r="Q5" s="24">
        <v>39</v>
      </c>
      <c r="R5" s="24">
        <v>36</v>
      </c>
      <c r="S5" s="24">
        <v>16</v>
      </c>
      <c r="T5" s="24">
        <v>17</v>
      </c>
      <c r="U5" s="24">
        <v>20</v>
      </c>
      <c r="V5" s="24">
        <v>51</v>
      </c>
      <c r="W5" s="24">
        <v>60</v>
      </c>
      <c r="X5" s="24">
        <v>21</v>
      </c>
      <c r="Y5" s="24">
        <v>31</v>
      </c>
      <c r="Z5" s="24">
        <v>32</v>
      </c>
      <c r="AA5" s="24">
        <v>20</v>
      </c>
      <c r="AB5" s="24">
        <v>34</v>
      </c>
      <c r="AC5" s="24">
        <v>82</v>
      </c>
      <c r="AD5" s="24">
        <v>92</v>
      </c>
      <c r="AE5" s="24">
        <v>80</v>
      </c>
      <c r="AF5" s="24">
        <v>30</v>
      </c>
      <c r="AG5" s="24">
        <v>37</v>
      </c>
      <c r="AH5" s="24">
        <v>42</v>
      </c>
      <c r="AI5" s="22" t="s">
        <v>7</v>
      </c>
      <c r="AJ5" s="22" t="s">
        <v>7</v>
      </c>
      <c r="AK5" s="24">
        <v>66</v>
      </c>
      <c r="AL5" s="24">
        <v>70</v>
      </c>
      <c r="AM5" s="24">
        <v>60</v>
      </c>
      <c r="AN5" s="24">
        <v>41</v>
      </c>
      <c r="AO5" s="24">
        <v>24</v>
      </c>
      <c r="AP5" s="24">
        <v>65</v>
      </c>
      <c r="AQ5" s="22" t="s">
        <v>7</v>
      </c>
      <c r="AR5" s="24">
        <v>77</v>
      </c>
      <c r="AS5" s="24">
        <v>104</v>
      </c>
      <c r="AT5" s="24">
        <v>97</v>
      </c>
      <c r="AU5" s="24">
        <v>97</v>
      </c>
      <c r="AV5" s="24">
        <v>62</v>
      </c>
      <c r="AW5" s="24">
        <v>32</v>
      </c>
      <c r="AX5" s="24">
        <v>63</v>
      </c>
    </row>
    <row r="6" spans="1:50">
      <c r="A6" s="37"/>
      <c r="B6" s="2" t="s">
        <v>11</v>
      </c>
      <c r="C6" s="24">
        <v>11</v>
      </c>
      <c r="D6" s="24">
        <v>50</v>
      </c>
      <c r="E6" s="24">
        <v>76</v>
      </c>
      <c r="F6" s="24">
        <v>57</v>
      </c>
      <c r="G6" s="24">
        <v>61</v>
      </c>
      <c r="H6" s="24">
        <v>87</v>
      </c>
      <c r="I6" s="24">
        <v>35</v>
      </c>
      <c r="J6" s="24">
        <v>46</v>
      </c>
      <c r="K6" s="22" t="s">
        <v>7</v>
      </c>
      <c r="L6" s="22" t="s">
        <v>7</v>
      </c>
      <c r="M6" s="24">
        <v>18</v>
      </c>
      <c r="N6" s="24">
        <v>51</v>
      </c>
      <c r="O6" s="24">
        <v>82</v>
      </c>
      <c r="P6" s="24">
        <v>81</v>
      </c>
      <c r="Q6" s="24">
        <v>33</v>
      </c>
      <c r="R6" s="24">
        <v>66</v>
      </c>
      <c r="S6" s="24">
        <v>9</v>
      </c>
      <c r="T6" s="24">
        <v>22</v>
      </c>
      <c r="U6" s="24">
        <v>60</v>
      </c>
      <c r="V6" s="24">
        <v>44</v>
      </c>
      <c r="W6" s="24">
        <v>59</v>
      </c>
      <c r="X6" s="24">
        <v>79</v>
      </c>
      <c r="Y6" s="24">
        <v>7</v>
      </c>
      <c r="Z6" s="24">
        <v>42</v>
      </c>
      <c r="AA6" s="24">
        <v>20</v>
      </c>
      <c r="AB6" s="24">
        <v>35</v>
      </c>
      <c r="AC6" s="24">
        <v>101</v>
      </c>
      <c r="AD6" s="24">
        <v>98</v>
      </c>
      <c r="AE6" s="24">
        <v>80</v>
      </c>
      <c r="AF6" s="24">
        <v>121</v>
      </c>
      <c r="AG6" s="24">
        <v>17</v>
      </c>
      <c r="AH6" s="24">
        <v>59</v>
      </c>
      <c r="AI6" s="22" t="s">
        <v>7</v>
      </c>
      <c r="AJ6" s="22" t="s">
        <v>7</v>
      </c>
      <c r="AK6" s="24">
        <v>64</v>
      </c>
      <c r="AL6" s="24">
        <v>71</v>
      </c>
      <c r="AM6" s="24">
        <v>60</v>
      </c>
      <c r="AN6" s="24">
        <v>117</v>
      </c>
      <c r="AO6" s="24">
        <v>10</v>
      </c>
      <c r="AP6" s="25">
        <v>46</v>
      </c>
      <c r="AQ6" s="22" t="s">
        <v>7</v>
      </c>
      <c r="AR6" s="24">
        <v>76</v>
      </c>
      <c r="AS6" s="24">
        <v>121</v>
      </c>
      <c r="AT6" s="24">
        <v>99</v>
      </c>
      <c r="AU6" s="24">
        <v>100</v>
      </c>
      <c r="AV6" s="24">
        <v>116</v>
      </c>
      <c r="AW6" s="24">
        <v>36</v>
      </c>
      <c r="AX6" s="24">
        <v>58</v>
      </c>
    </row>
    <row r="7" spans="1:50" ht="53.1" customHeight="1">
      <c r="A7" s="38"/>
      <c r="B7" s="4" t="s">
        <v>12</v>
      </c>
      <c r="C7" s="5">
        <v>44896</v>
      </c>
      <c r="D7" s="5">
        <v>44927</v>
      </c>
      <c r="E7" s="5">
        <v>44958</v>
      </c>
      <c r="F7" s="5">
        <v>44986</v>
      </c>
      <c r="G7" s="5">
        <v>45017</v>
      </c>
      <c r="H7" s="5">
        <v>45047</v>
      </c>
      <c r="I7" s="5">
        <v>45078</v>
      </c>
      <c r="J7" s="5">
        <v>45108</v>
      </c>
      <c r="K7" s="6">
        <v>44896</v>
      </c>
      <c r="L7" s="6">
        <v>44927</v>
      </c>
      <c r="M7" s="6">
        <v>44958</v>
      </c>
      <c r="N7" s="6">
        <v>44986</v>
      </c>
      <c r="O7" s="6">
        <v>45017</v>
      </c>
      <c r="P7" s="6">
        <v>45047</v>
      </c>
      <c r="Q7" s="6">
        <v>45078</v>
      </c>
      <c r="R7" s="6">
        <v>45108</v>
      </c>
      <c r="S7" s="7">
        <v>44896</v>
      </c>
      <c r="T7" s="7">
        <v>44927</v>
      </c>
      <c r="U7" s="7">
        <v>44958</v>
      </c>
      <c r="V7" s="7">
        <v>44986</v>
      </c>
      <c r="W7" s="7">
        <v>45017</v>
      </c>
      <c r="X7" s="7">
        <v>45047</v>
      </c>
      <c r="Y7" s="7">
        <v>45078</v>
      </c>
      <c r="Z7" s="7">
        <v>45108</v>
      </c>
      <c r="AA7" s="10">
        <v>44896</v>
      </c>
      <c r="AB7" s="10">
        <v>44927</v>
      </c>
      <c r="AC7" s="10">
        <v>44958</v>
      </c>
      <c r="AD7" s="10">
        <v>44986</v>
      </c>
      <c r="AE7" s="10">
        <v>45017</v>
      </c>
      <c r="AF7" s="10">
        <v>45047</v>
      </c>
      <c r="AG7" s="10">
        <v>45078</v>
      </c>
      <c r="AH7" s="10">
        <v>45108</v>
      </c>
      <c r="AI7" s="9">
        <v>44896</v>
      </c>
      <c r="AJ7" s="9">
        <v>44927</v>
      </c>
      <c r="AK7" s="9">
        <v>44958</v>
      </c>
      <c r="AL7" s="9">
        <v>44986</v>
      </c>
      <c r="AM7" s="9">
        <v>45017</v>
      </c>
      <c r="AN7" s="9">
        <v>45047</v>
      </c>
      <c r="AO7" s="9">
        <v>45078</v>
      </c>
      <c r="AP7" s="9">
        <v>45108</v>
      </c>
      <c r="AQ7" s="8">
        <v>44896</v>
      </c>
      <c r="AR7" s="8">
        <v>44927</v>
      </c>
      <c r="AS7" s="8">
        <v>44958</v>
      </c>
      <c r="AT7" s="8">
        <v>44986</v>
      </c>
      <c r="AU7" s="8">
        <v>45017</v>
      </c>
      <c r="AV7" s="8">
        <v>45047</v>
      </c>
      <c r="AW7" s="8">
        <v>45078</v>
      </c>
      <c r="AX7" s="8">
        <v>45108</v>
      </c>
    </row>
    <row r="8" spans="1:50">
      <c r="A8" s="14" t="s">
        <v>13</v>
      </c>
      <c r="B8" s="14" t="s">
        <v>14</v>
      </c>
      <c r="C8" s="15">
        <v>0.81818181818181823</v>
      </c>
      <c r="D8" s="15">
        <v>0.8936170212765957</v>
      </c>
      <c r="E8" s="15">
        <v>0.79545454545454541</v>
      </c>
      <c r="F8" s="15">
        <v>0.92</v>
      </c>
      <c r="G8" s="15">
        <v>0.82</v>
      </c>
      <c r="H8" s="15">
        <v>1</v>
      </c>
      <c r="I8" s="15">
        <v>0.97435897435897434</v>
      </c>
      <c r="J8" s="15">
        <v>0.9</v>
      </c>
      <c r="K8" s="28" t="s">
        <v>7</v>
      </c>
      <c r="L8" s="28" t="s">
        <v>7</v>
      </c>
      <c r="M8" s="15">
        <v>0.81818181818181823</v>
      </c>
      <c r="N8" s="15">
        <v>0.8</v>
      </c>
      <c r="O8" s="15">
        <v>0.92</v>
      </c>
      <c r="P8" s="15">
        <v>0.77272727272727271</v>
      </c>
      <c r="Q8" s="15">
        <v>1</v>
      </c>
      <c r="R8" s="15">
        <v>0.61111111111111116</v>
      </c>
      <c r="S8" s="15">
        <v>1</v>
      </c>
      <c r="T8" s="15">
        <v>0.88235294117647056</v>
      </c>
      <c r="U8" s="15">
        <v>0.45</v>
      </c>
      <c r="V8" s="15">
        <v>0.84</v>
      </c>
      <c r="W8" s="15">
        <v>0.67</v>
      </c>
      <c r="X8" s="15">
        <v>0.7142857142857143</v>
      </c>
      <c r="Y8" s="15">
        <v>1</v>
      </c>
      <c r="Z8" s="15">
        <v>0.5625</v>
      </c>
      <c r="AA8" s="15">
        <v>0.95</v>
      </c>
      <c r="AB8" s="15">
        <v>0.94117647058823528</v>
      </c>
      <c r="AC8" s="15">
        <v>0.80487804878048785</v>
      </c>
      <c r="AD8" s="15">
        <v>0.68</v>
      </c>
      <c r="AE8" s="15">
        <v>0.9</v>
      </c>
      <c r="AF8" s="15">
        <v>0.93333333333333335</v>
      </c>
      <c r="AG8" s="15">
        <v>1</v>
      </c>
      <c r="AH8" s="15">
        <v>0.9285714285714286</v>
      </c>
      <c r="AI8" s="28" t="s">
        <v>7</v>
      </c>
      <c r="AJ8" s="28" t="s">
        <v>7</v>
      </c>
      <c r="AK8" s="15">
        <v>0.80303030303030298</v>
      </c>
      <c r="AL8" s="15">
        <v>0.66</v>
      </c>
      <c r="AM8" s="15">
        <v>0.83</v>
      </c>
      <c r="AN8" s="15">
        <v>0.68292682926829273</v>
      </c>
      <c r="AO8" s="15">
        <v>1</v>
      </c>
      <c r="AP8" s="15">
        <v>0.66153846153846152</v>
      </c>
      <c r="AQ8" s="28" t="s">
        <v>7</v>
      </c>
      <c r="AR8" s="15">
        <v>0.92207792207792205</v>
      </c>
      <c r="AS8" s="15">
        <v>0.86538461538461542</v>
      </c>
      <c r="AT8" s="15">
        <v>0.82</v>
      </c>
      <c r="AU8" s="15">
        <v>0.93</v>
      </c>
      <c r="AV8" s="15">
        <v>0.85483870967741937</v>
      </c>
      <c r="AW8" s="15">
        <v>1</v>
      </c>
      <c r="AX8" s="15">
        <v>0.73015873015873012</v>
      </c>
    </row>
    <row r="9" spans="1:50">
      <c r="A9" s="14" t="s">
        <v>15</v>
      </c>
      <c r="B9" s="14" t="s">
        <v>16</v>
      </c>
      <c r="C9" s="15">
        <v>0.27272727272727271</v>
      </c>
      <c r="D9" s="15">
        <v>0.31914893617021278</v>
      </c>
      <c r="E9" s="15">
        <v>0.97727272727272729</v>
      </c>
      <c r="F9" s="15">
        <v>1</v>
      </c>
      <c r="G9" s="15">
        <v>1</v>
      </c>
      <c r="H9" s="15">
        <v>1</v>
      </c>
      <c r="I9" s="15">
        <v>0.82051282051282048</v>
      </c>
      <c r="J9" s="15">
        <v>0.76666666666666672</v>
      </c>
      <c r="K9" s="28" t="s">
        <v>7</v>
      </c>
      <c r="L9" s="28" t="s">
        <v>7</v>
      </c>
      <c r="M9" s="15">
        <v>1</v>
      </c>
      <c r="N9" s="15">
        <v>1</v>
      </c>
      <c r="O9" s="15">
        <v>0.99</v>
      </c>
      <c r="P9" s="15">
        <v>0.95454545454545459</v>
      </c>
      <c r="Q9" s="15">
        <v>1</v>
      </c>
      <c r="R9" s="15">
        <v>0.94444444444444442</v>
      </c>
      <c r="S9" s="15">
        <v>0.625</v>
      </c>
      <c r="T9" s="15">
        <v>0.23529411764705882</v>
      </c>
      <c r="U9" s="15">
        <v>0.95</v>
      </c>
      <c r="V9" s="15">
        <v>0.88</v>
      </c>
      <c r="W9" s="15">
        <v>0.98</v>
      </c>
      <c r="X9" s="15">
        <v>1</v>
      </c>
      <c r="Y9" s="15">
        <v>0.967741935483871</v>
      </c>
      <c r="Z9" s="15">
        <v>0.96875</v>
      </c>
      <c r="AA9" s="15">
        <v>0.45</v>
      </c>
      <c r="AB9" s="15">
        <v>0.88235294117647056</v>
      </c>
      <c r="AC9" s="15">
        <v>0.91463414634146345</v>
      </c>
      <c r="AD9" s="15">
        <v>0.91</v>
      </c>
      <c r="AE9" s="15">
        <v>0.98</v>
      </c>
      <c r="AF9" s="15">
        <v>1</v>
      </c>
      <c r="AG9" s="15">
        <v>0.97297297297297303</v>
      </c>
      <c r="AH9" s="15">
        <v>0.95238095238095233</v>
      </c>
      <c r="AI9" s="28" t="s">
        <v>7</v>
      </c>
      <c r="AJ9" s="28" t="s">
        <v>7</v>
      </c>
      <c r="AK9" s="15">
        <v>0.95454545454545459</v>
      </c>
      <c r="AL9" s="15">
        <v>0.94</v>
      </c>
      <c r="AM9" s="15">
        <v>0.98</v>
      </c>
      <c r="AN9" s="15">
        <v>0.97560975609756095</v>
      </c>
      <c r="AO9" s="15">
        <v>1</v>
      </c>
      <c r="AP9" s="15">
        <v>0.76923076923076927</v>
      </c>
      <c r="AQ9" s="28" t="s">
        <v>7</v>
      </c>
      <c r="AR9" s="15">
        <v>0.74025974025974028</v>
      </c>
      <c r="AS9" s="15">
        <v>0.97115384615384615</v>
      </c>
      <c r="AT9" s="15">
        <v>0.98</v>
      </c>
      <c r="AU9" s="15">
        <v>1</v>
      </c>
      <c r="AV9" s="15">
        <v>0.9838709677419355</v>
      </c>
      <c r="AW9" s="15">
        <v>0.96875</v>
      </c>
      <c r="AX9" s="15">
        <v>0.88888888888888884</v>
      </c>
    </row>
    <row r="10" spans="1:50">
      <c r="A10" s="14" t="s">
        <v>17</v>
      </c>
      <c r="B10" s="14" t="s">
        <v>18</v>
      </c>
      <c r="C10" s="15">
        <v>1</v>
      </c>
      <c r="D10" s="15">
        <v>0.85106382978723405</v>
      </c>
      <c r="E10" s="15">
        <v>0.95454545454545459</v>
      </c>
      <c r="F10" s="15">
        <v>0.96</v>
      </c>
      <c r="G10" s="15">
        <v>0.93</v>
      </c>
      <c r="H10" s="15">
        <v>1</v>
      </c>
      <c r="I10" s="15">
        <v>0.97435897435897434</v>
      </c>
      <c r="J10" s="15">
        <v>0.9</v>
      </c>
      <c r="K10" s="28" t="s">
        <v>7</v>
      </c>
      <c r="L10" s="28" t="s">
        <v>7</v>
      </c>
      <c r="M10" s="15">
        <v>0.95454545454545459</v>
      </c>
      <c r="N10" s="15">
        <v>0.93</v>
      </c>
      <c r="O10" s="15">
        <v>0.94</v>
      </c>
      <c r="P10" s="15">
        <v>1</v>
      </c>
      <c r="Q10" s="15">
        <v>1</v>
      </c>
      <c r="R10" s="15">
        <v>0.80555555555555558</v>
      </c>
      <c r="S10" s="15">
        <v>0.9375</v>
      </c>
      <c r="T10" s="15">
        <v>0.94117647058823528</v>
      </c>
      <c r="U10" s="15">
        <v>0.85</v>
      </c>
      <c r="V10" s="15">
        <v>0.88</v>
      </c>
      <c r="W10" s="15">
        <v>0.92</v>
      </c>
      <c r="X10" s="15">
        <v>0.90476190476190477</v>
      </c>
      <c r="Y10" s="15">
        <v>1</v>
      </c>
      <c r="Z10" s="15">
        <v>0.9375</v>
      </c>
      <c r="AA10" s="15">
        <v>0.75</v>
      </c>
      <c r="AB10" s="15">
        <v>0.97058823529411764</v>
      </c>
      <c r="AC10" s="15">
        <v>0.96341463414634143</v>
      </c>
      <c r="AD10" s="15">
        <v>0.89</v>
      </c>
      <c r="AE10" s="15">
        <v>0.95</v>
      </c>
      <c r="AF10" s="15">
        <v>0.96666666666666667</v>
      </c>
      <c r="AG10" s="15">
        <v>1</v>
      </c>
      <c r="AH10" s="15">
        <v>0.97619047619047616</v>
      </c>
      <c r="AI10" s="28" t="s">
        <v>7</v>
      </c>
      <c r="AJ10" s="28" t="s">
        <v>7</v>
      </c>
      <c r="AK10" s="15">
        <v>0.83333333333333337</v>
      </c>
      <c r="AL10" s="15">
        <v>0.9</v>
      </c>
      <c r="AM10" s="15">
        <v>0.95</v>
      </c>
      <c r="AN10" s="15">
        <v>0.97560975609756095</v>
      </c>
      <c r="AO10" s="15">
        <v>1</v>
      </c>
      <c r="AP10" s="15">
        <v>0.81538461538461537</v>
      </c>
      <c r="AQ10" s="28" t="s">
        <v>7</v>
      </c>
      <c r="AR10" s="15">
        <v>0.94805194805194803</v>
      </c>
      <c r="AS10" s="15">
        <v>0.94230769230769229</v>
      </c>
      <c r="AT10" s="15">
        <v>0.96</v>
      </c>
      <c r="AU10" s="15">
        <v>0.97</v>
      </c>
      <c r="AV10" s="15">
        <v>0.95161290322580649</v>
      </c>
      <c r="AW10" s="15">
        <v>0.96875</v>
      </c>
      <c r="AX10" s="15">
        <v>0.95238095238095233</v>
      </c>
    </row>
    <row r="11" spans="1:50">
      <c r="A11" s="14" t="s">
        <v>19</v>
      </c>
      <c r="B11" s="14" t="s">
        <v>20</v>
      </c>
      <c r="C11" s="15">
        <v>0.90909090909090906</v>
      </c>
      <c r="D11" s="15">
        <v>0.95744680851063835</v>
      </c>
      <c r="E11" s="15">
        <v>0.97727272727272729</v>
      </c>
      <c r="F11" s="15">
        <v>1</v>
      </c>
      <c r="G11" s="15">
        <v>1</v>
      </c>
      <c r="H11" s="15">
        <v>1</v>
      </c>
      <c r="I11" s="15">
        <v>1</v>
      </c>
      <c r="J11" s="15">
        <v>1</v>
      </c>
      <c r="K11" s="28" t="s">
        <v>7</v>
      </c>
      <c r="L11" s="28" t="s">
        <v>7</v>
      </c>
      <c r="M11" s="15">
        <v>1</v>
      </c>
      <c r="N11" s="15">
        <v>1</v>
      </c>
      <c r="O11" s="15">
        <v>1</v>
      </c>
      <c r="P11" s="15">
        <v>1</v>
      </c>
      <c r="Q11" s="15">
        <v>1</v>
      </c>
      <c r="R11" s="15">
        <v>0.94444444444444442</v>
      </c>
      <c r="S11" s="15">
        <v>0.875</v>
      </c>
      <c r="T11" s="15">
        <v>0.76470588235294112</v>
      </c>
      <c r="U11" s="15">
        <v>0.6</v>
      </c>
      <c r="V11" s="15">
        <v>0.96</v>
      </c>
      <c r="W11" s="15">
        <v>1</v>
      </c>
      <c r="X11" s="15">
        <v>1</v>
      </c>
      <c r="Y11" s="15">
        <v>1</v>
      </c>
      <c r="Z11" s="15">
        <v>1</v>
      </c>
      <c r="AA11" s="15">
        <v>1</v>
      </c>
      <c r="AB11" s="15">
        <v>1</v>
      </c>
      <c r="AC11" s="15">
        <v>0.97560975609756095</v>
      </c>
      <c r="AD11" s="15">
        <v>0.99</v>
      </c>
      <c r="AE11" s="15">
        <v>1</v>
      </c>
      <c r="AF11" s="15">
        <v>1</v>
      </c>
      <c r="AG11" s="15">
        <v>1</v>
      </c>
      <c r="AH11" s="15">
        <v>1</v>
      </c>
      <c r="AI11" s="28" t="s">
        <v>7</v>
      </c>
      <c r="AJ11" s="28" t="s">
        <v>7</v>
      </c>
      <c r="AK11" s="15">
        <v>0.96969696969696972</v>
      </c>
      <c r="AL11" s="15">
        <v>0.97</v>
      </c>
      <c r="AM11" s="15">
        <v>1</v>
      </c>
      <c r="AN11" s="15">
        <v>1</v>
      </c>
      <c r="AO11" s="15">
        <v>0.91666666666666663</v>
      </c>
      <c r="AP11" s="15">
        <v>1</v>
      </c>
      <c r="AQ11" s="28" t="s">
        <v>7</v>
      </c>
      <c r="AR11" s="15">
        <v>0.97402597402597402</v>
      </c>
      <c r="AS11" s="15">
        <v>0.98076923076923073</v>
      </c>
      <c r="AT11" s="15">
        <v>1</v>
      </c>
      <c r="AU11" s="15">
        <v>1</v>
      </c>
      <c r="AV11" s="15">
        <v>1</v>
      </c>
      <c r="AW11" s="15">
        <v>0.96875</v>
      </c>
      <c r="AX11" s="15">
        <v>1</v>
      </c>
    </row>
    <row r="12" spans="1:50">
      <c r="A12" s="14" t="s">
        <v>21</v>
      </c>
      <c r="B12" s="14" t="s">
        <v>22</v>
      </c>
      <c r="C12" s="15">
        <v>0.81818181818181823</v>
      </c>
      <c r="D12" s="15">
        <v>0.65957446808510634</v>
      </c>
      <c r="E12" s="15">
        <v>0.95454545454545459</v>
      </c>
      <c r="F12" s="15">
        <v>1</v>
      </c>
      <c r="G12" s="15">
        <v>0.95</v>
      </c>
      <c r="H12" s="15">
        <v>1</v>
      </c>
      <c r="I12" s="15">
        <v>0.94871794871794868</v>
      </c>
      <c r="J12" s="15">
        <v>0.8666666666666667</v>
      </c>
      <c r="K12" s="28" t="s">
        <v>7</v>
      </c>
      <c r="L12" s="28" t="s">
        <v>7</v>
      </c>
      <c r="M12" s="15">
        <v>0.95454545454545459</v>
      </c>
      <c r="N12" s="15">
        <v>1</v>
      </c>
      <c r="O12" s="15">
        <v>0.96</v>
      </c>
      <c r="P12" s="15">
        <v>1</v>
      </c>
      <c r="Q12" s="15">
        <v>1</v>
      </c>
      <c r="R12" s="15">
        <v>0.97222222222222221</v>
      </c>
      <c r="S12" s="15">
        <v>0.625</v>
      </c>
      <c r="T12" s="15">
        <v>0.35294117647058826</v>
      </c>
      <c r="U12" s="15">
        <v>0.95</v>
      </c>
      <c r="V12" s="15">
        <v>0.9</v>
      </c>
      <c r="W12" s="15">
        <v>0.98</v>
      </c>
      <c r="X12" s="15">
        <v>0.95238095238095233</v>
      </c>
      <c r="Y12" s="15">
        <v>1</v>
      </c>
      <c r="Z12" s="15">
        <v>0.8125</v>
      </c>
      <c r="AA12" s="15">
        <v>0.6</v>
      </c>
      <c r="AB12" s="15">
        <v>0.94117647058823528</v>
      </c>
      <c r="AC12" s="15">
        <v>0.95121951219512191</v>
      </c>
      <c r="AD12" s="15">
        <v>0.92</v>
      </c>
      <c r="AE12" s="15">
        <v>0.94</v>
      </c>
      <c r="AF12" s="15">
        <v>0.96666666666666667</v>
      </c>
      <c r="AG12" s="15">
        <v>1</v>
      </c>
      <c r="AH12" s="15">
        <v>0.95238095238095233</v>
      </c>
      <c r="AI12" s="28" t="s">
        <v>7</v>
      </c>
      <c r="AJ12" s="28" t="s">
        <v>7</v>
      </c>
      <c r="AK12" s="15">
        <v>0.90909090909090906</v>
      </c>
      <c r="AL12" s="15">
        <v>0.99</v>
      </c>
      <c r="AM12" s="15">
        <v>0.93</v>
      </c>
      <c r="AN12" s="15">
        <v>1</v>
      </c>
      <c r="AO12" s="15">
        <v>0.95833333333333337</v>
      </c>
      <c r="AP12" s="15">
        <v>0.84615384615384615</v>
      </c>
      <c r="AQ12" s="28" t="s">
        <v>7</v>
      </c>
      <c r="AR12" s="15">
        <v>0.80519480519480524</v>
      </c>
      <c r="AS12" s="15">
        <v>0.89423076923076927</v>
      </c>
      <c r="AT12" s="15">
        <v>0.94</v>
      </c>
      <c r="AU12" s="15">
        <v>0.92</v>
      </c>
      <c r="AV12" s="15">
        <v>0.967741935483871</v>
      </c>
      <c r="AW12" s="15">
        <v>0.59375</v>
      </c>
      <c r="AX12" s="15">
        <v>0.90476190476190477</v>
      </c>
    </row>
    <row r="13" spans="1:50">
      <c r="A13" s="14" t="s">
        <v>23</v>
      </c>
      <c r="B13" s="14" t="s">
        <v>24</v>
      </c>
      <c r="C13" s="15">
        <v>9.0909090909090912E-2</v>
      </c>
      <c r="D13" s="15">
        <v>0.19148936170212766</v>
      </c>
      <c r="E13" s="15">
        <v>0.79545454545454541</v>
      </c>
      <c r="F13" s="15">
        <v>1</v>
      </c>
      <c r="G13" s="15">
        <v>0.98</v>
      </c>
      <c r="H13" s="15">
        <v>1</v>
      </c>
      <c r="I13" s="15">
        <v>0.92307692307692313</v>
      </c>
      <c r="J13" s="15">
        <v>0.76666666666666672</v>
      </c>
      <c r="K13" s="28" t="s">
        <v>7</v>
      </c>
      <c r="L13" s="28" t="s">
        <v>7</v>
      </c>
      <c r="M13" s="15">
        <v>1</v>
      </c>
      <c r="N13" s="15">
        <v>0.98</v>
      </c>
      <c r="O13" s="15">
        <v>0.96</v>
      </c>
      <c r="P13" s="15">
        <v>1</v>
      </c>
      <c r="Q13" s="15">
        <v>1</v>
      </c>
      <c r="R13" s="15">
        <v>0.86111111111111116</v>
      </c>
      <c r="S13" s="15">
        <v>6.25E-2</v>
      </c>
      <c r="T13" s="15">
        <v>5.8823529411764705E-2</v>
      </c>
      <c r="U13" s="15">
        <v>0.35</v>
      </c>
      <c r="V13" s="15">
        <v>0.78</v>
      </c>
      <c r="W13" s="15">
        <v>1</v>
      </c>
      <c r="X13" s="15">
        <v>1</v>
      </c>
      <c r="Y13" s="15">
        <v>1</v>
      </c>
      <c r="Z13" s="15">
        <v>0.8125</v>
      </c>
      <c r="AA13" s="15">
        <v>0.05</v>
      </c>
      <c r="AB13" s="15">
        <v>0.55882352941176472</v>
      </c>
      <c r="AC13" s="15">
        <v>0.79268292682926833</v>
      </c>
      <c r="AD13" s="15">
        <v>0.79</v>
      </c>
      <c r="AE13" s="15">
        <v>0.98</v>
      </c>
      <c r="AF13" s="15">
        <v>1</v>
      </c>
      <c r="AG13" s="15">
        <v>1</v>
      </c>
      <c r="AH13" s="15">
        <v>0.90476190476190477</v>
      </c>
      <c r="AI13" s="28" t="s">
        <v>7</v>
      </c>
      <c r="AJ13" s="28" t="s">
        <v>7</v>
      </c>
      <c r="AK13" s="15">
        <v>0.74242424242424243</v>
      </c>
      <c r="AL13" s="15">
        <v>0.99</v>
      </c>
      <c r="AM13" s="15">
        <v>0.77</v>
      </c>
      <c r="AN13" s="15">
        <v>1</v>
      </c>
      <c r="AO13" s="15">
        <v>0.91666666666666663</v>
      </c>
      <c r="AP13" s="15">
        <v>0.87692307692307692</v>
      </c>
      <c r="AQ13" s="28" t="s">
        <v>7</v>
      </c>
      <c r="AR13" s="15">
        <v>0.75324675324675328</v>
      </c>
      <c r="AS13" s="15">
        <v>0.80769230769230771</v>
      </c>
      <c r="AT13" s="15">
        <v>0.92</v>
      </c>
      <c r="AU13" s="15">
        <v>0.97</v>
      </c>
      <c r="AV13" s="15">
        <v>0.93548387096774188</v>
      </c>
      <c r="AW13" s="15">
        <v>0.75</v>
      </c>
      <c r="AX13" s="15">
        <v>0.80952380952380953</v>
      </c>
    </row>
    <row r="14" spans="1:50">
      <c r="A14" s="14" t="s">
        <v>25</v>
      </c>
      <c r="B14" s="14" t="s">
        <v>26</v>
      </c>
      <c r="C14" s="15">
        <v>0.81818181818181823</v>
      </c>
      <c r="D14" s="15">
        <v>0.25531914893617019</v>
      </c>
      <c r="E14" s="15">
        <v>0.90909090909090906</v>
      </c>
      <c r="F14" s="15">
        <v>1</v>
      </c>
      <c r="G14" s="15">
        <v>0.9</v>
      </c>
      <c r="H14" s="15">
        <v>1</v>
      </c>
      <c r="I14" s="15">
        <v>1</v>
      </c>
      <c r="J14" s="15">
        <v>0.8666666666666667</v>
      </c>
      <c r="K14" s="28" t="s">
        <v>7</v>
      </c>
      <c r="L14" s="28" t="s">
        <v>7</v>
      </c>
      <c r="M14" s="15">
        <v>1</v>
      </c>
      <c r="N14" s="15">
        <v>1</v>
      </c>
      <c r="O14" s="15">
        <v>0.99</v>
      </c>
      <c r="P14" s="15">
        <v>0.95454545454545459</v>
      </c>
      <c r="Q14" s="15">
        <v>0.97435897435897434</v>
      </c>
      <c r="R14" s="15">
        <v>0.86111111111111116</v>
      </c>
      <c r="S14" s="15">
        <v>0.6875</v>
      </c>
      <c r="T14" s="15">
        <v>0.23529411764705882</v>
      </c>
      <c r="U14" s="15">
        <v>1</v>
      </c>
      <c r="V14" s="15">
        <v>0.96</v>
      </c>
      <c r="W14" s="15">
        <v>0.97</v>
      </c>
      <c r="X14" s="15">
        <v>1</v>
      </c>
      <c r="Y14" s="15">
        <v>1</v>
      </c>
      <c r="Z14" s="15">
        <v>1</v>
      </c>
      <c r="AA14" s="15">
        <v>0.85</v>
      </c>
      <c r="AB14" s="15">
        <v>0.79411764705882348</v>
      </c>
      <c r="AC14" s="15">
        <v>0.96341463414634143</v>
      </c>
      <c r="AD14" s="15">
        <v>0.89</v>
      </c>
      <c r="AE14" s="15">
        <v>0.99</v>
      </c>
      <c r="AF14" s="15">
        <v>0.96666666666666667</v>
      </c>
      <c r="AG14" s="15">
        <v>0.97297297297297303</v>
      </c>
      <c r="AH14" s="15">
        <v>0.7857142857142857</v>
      </c>
      <c r="AI14" s="28" t="s">
        <v>7</v>
      </c>
      <c r="AJ14" s="28" t="s">
        <v>7</v>
      </c>
      <c r="AK14" s="15">
        <v>0.9242424242424242</v>
      </c>
      <c r="AL14" s="15">
        <v>0.99</v>
      </c>
      <c r="AM14" s="15">
        <v>1</v>
      </c>
      <c r="AN14" s="15">
        <v>1</v>
      </c>
      <c r="AO14" s="15">
        <v>0.91666666666666663</v>
      </c>
      <c r="AP14" s="15">
        <v>0.98461538461538467</v>
      </c>
      <c r="AQ14" s="28" t="s">
        <v>7</v>
      </c>
      <c r="AR14" s="15">
        <v>0.48051948051948051</v>
      </c>
      <c r="AS14" s="15">
        <v>0.98076923076923073</v>
      </c>
      <c r="AT14" s="15">
        <v>0.99</v>
      </c>
      <c r="AU14" s="15">
        <v>1</v>
      </c>
      <c r="AV14" s="15">
        <v>1</v>
      </c>
      <c r="AW14" s="15">
        <v>1</v>
      </c>
      <c r="AX14" s="15">
        <v>0.92063492063492058</v>
      </c>
    </row>
    <row r="15" spans="1:50">
      <c r="A15" s="14" t="s">
        <v>27</v>
      </c>
      <c r="B15" s="14" t="s">
        <v>28</v>
      </c>
      <c r="C15" s="15">
        <v>0.90909090909090906</v>
      </c>
      <c r="D15" s="15">
        <v>0.95744680851063835</v>
      </c>
      <c r="E15" s="15">
        <v>0.90909090909090906</v>
      </c>
      <c r="F15" s="15">
        <v>0.74</v>
      </c>
      <c r="G15" s="15">
        <v>0.83</v>
      </c>
      <c r="H15" s="15">
        <v>1</v>
      </c>
      <c r="I15" s="15">
        <v>0.89743589743589747</v>
      </c>
      <c r="J15" s="15">
        <v>0.93333333333333335</v>
      </c>
      <c r="K15" s="28" t="s">
        <v>7</v>
      </c>
      <c r="L15" s="28" t="s">
        <v>7</v>
      </c>
      <c r="M15" s="15">
        <v>0.95454545454545459</v>
      </c>
      <c r="N15" s="15">
        <v>0.91</v>
      </c>
      <c r="O15" s="15">
        <v>1</v>
      </c>
      <c r="P15" s="15">
        <v>0.95454545454545459</v>
      </c>
      <c r="Q15" s="15">
        <v>0.97435897435897434</v>
      </c>
      <c r="R15" s="15">
        <v>1</v>
      </c>
      <c r="S15" s="15">
        <v>0.9375</v>
      </c>
      <c r="T15" s="15">
        <v>1</v>
      </c>
      <c r="U15" s="15">
        <v>1</v>
      </c>
      <c r="V15" s="15">
        <v>1</v>
      </c>
      <c r="W15" s="15">
        <v>1</v>
      </c>
      <c r="X15" s="15">
        <v>1</v>
      </c>
      <c r="Y15" s="15">
        <v>0.93548387096774188</v>
      </c>
      <c r="Z15" s="15">
        <v>1</v>
      </c>
      <c r="AA15" s="15">
        <v>1</v>
      </c>
      <c r="AB15" s="15">
        <v>1</v>
      </c>
      <c r="AC15" s="15">
        <v>0.93902439024390238</v>
      </c>
      <c r="AD15" s="15">
        <v>0.89</v>
      </c>
      <c r="AE15" s="15">
        <v>0.98</v>
      </c>
      <c r="AF15" s="15">
        <v>0.93333333333333335</v>
      </c>
      <c r="AG15" s="15">
        <v>0.97297297297297303</v>
      </c>
      <c r="AH15" s="15">
        <v>0.90476190476190477</v>
      </c>
      <c r="AI15" s="28" t="s">
        <v>7</v>
      </c>
      <c r="AJ15" s="28" t="s">
        <v>7</v>
      </c>
      <c r="AK15" s="15">
        <v>0.93939393939393945</v>
      </c>
      <c r="AL15" s="15">
        <v>0.99</v>
      </c>
      <c r="AM15" s="15">
        <v>1</v>
      </c>
      <c r="AN15" s="15">
        <v>1</v>
      </c>
      <c r="AO15" s="15">
        <v>1</v>
      </c>
      <c r="AP15" s="15">
        <v>1</v>
      </c>
      <c r="AQ15" s="28" t="s">
        <v>7</v>
      </c>
      <c r="AR15" s="15">
        <v>0.98701298701298701</v>
      </c>
      <c r="AS15" s="15">
        <v>1</v>
      </c>
      <c r="AT15" s="15">
        <v>0.96</v>
      </c>
      <c r="AU15" s="15">
        <v>1</v>
      </c>
      <c r="AV15" s="15">
        <v>1</v>
      </c>
      <c r="AW15" s="15">
        <v>1</v>
      </c>
      <c r="AX15" s="15">
        <v>0.95238095238095233</v>
      </c>
    </row>
    <row r="16" spans="1:50">
      <c r="A16" s="14" t="s">
        <v>29</v>
      </c>
      <c r="B16" s="14" t="s">
        <v>30</v>
      </c>
      <c r="C16" s="15">
        <v>1</v>
      </c>
      <c r="D16" s="15">
        <v>0.93617021276595747</v>
      </c>
      <c r="E16" s="15">
        <v>0.95454545454545459</v>
      </c>
      <c r="F16" s="15">
        <v>0.89</v>
      </c>
      <c r="G16" s="15">
        <v>1</v>
      </c>
      <c r="H16" s="15">
        <v>1</v>
      </c>
      <c r="I16" s="15">
        <v>0.82051282051282048</v>
      </c>
      <c r="J16" s="15">
        <v>0.96666666666666667</v>
      </c>
      <c r="K16" s="28" t="s">
        <v>7</v>
      </c>
      <c r="L16" s="28" t="s">
        <v>7</v>
      </c>
      <c r="M16" s="15">
        <v>1</v>
      </c>
      <c r="N16" s="15">
        <v>0.98</v>
      </c>
      <c r="O16" s="15">
        <v>1</v>
      </c>
      <c r="P16" s="15">
        <v>1</v>
      </c>
      <c r="Q16" s="15">
        <v>0.97435897435897434</v>
      </c>
      <c r="R16" s="15">
        <v>1</v>
      </c>
      <c r="S16" s="15">
        <v>0.9375</v>
      </c>
      <c r="T16" s="15">
        <v>1</v>
      </c>
      <c r="U16" s="15">
        <v>1</v>
      </c>
      <c r="V16" s="15">
        <v>1</v>
      </c>
      <c r="W16" s="15">
        <v>1</v>
      </c>
      <c r="X16" s="15">
        <v>1</v>
      </c>
      <c r="Y16" s="15">
        <v>1</v>
      </c>
      <c r="Z16" s="15">
        <v>0.96875</v>
      </c>
      <c r="AA16" s="15">
        <v>1</v>
      </c>
      <c r="AB16" s="15">
        <v>1</v>
      </c>
      <c r="AC16" s="15">
        <v>0.97560975609756095</v>
      </c>
      <c r="AD16" s="15">
        <v>0.91</v>
      </c>
      <c r="AE16" s="15">
        <v>0.99</v>
      </c>
      <c r="AF16" s="15">
        <v>0.93333333333333335</v>
      </c>
      <c r="AG16" s="15">
        <v>0.97297297297297303</v>
      </c>
      <c r="AH16" s="15">
        <v>1</v>
      </c>
      <c r="AI16" s="28" t="s">
        <v>7</v>
      </c>
      <c r="AJ16" s="28" t="s">
        <v>7</v>
      </c>
      <c r="AK16" s="15">
        <v>0.96969696969696972</v>
      </c>
      <c r="AL16" s="15">
        <v>1</v>
      </c>
      <c r="AM16" s="15">
        <v>1</v>
      </c>
      <c r="AN16" s="15">
        <v>1</v>
      </c>
      <c r="AO16" s="15">
        <v>1</v>
      </c>
      <c r="AP16" s="15">
        <v>1</v>
      </c>
      <c r="AQ16" s="28" t="s">
        <v>7</v>
      </c>
      <c r="AR16" s="15">
        <v>0.98701298701298701</v>
      </c>
      <c r="AS16" s="15">
        <v>1</v>
      </c>
      <c r="AT16" s="15">
        <v>0.99</v>
      </c>
      <c r="AU16" s="15">
        <v>1</v>
      </c>
      <c r="AV16" s="15">
        <v>1</v>
      </c>
      <c r="AW16" s="15">
        <v>1</v>
      </c>
      <c r="AX16" s="15">
        <v>1</v>
      </c>
    </row>
    <row r="17" spans="1:50">
      <c r="A17" s="14" t="s">
        <v>31</v>
      </c>
      <c r="B17" s="14" t="s">
        <v>32</v>
      </c>
      <c r="C17" s="15">
        <v>0.90909090909090906</v>
      </c>
      <c r="D17" s="15">
        <v>0.78723404255319152</v>
      </c>
      <c r="E17" s="15">
        <v>0.93181818181818177</v>
      </c>
      <c r="F17" s="15">
        <v>0.85</v>
      </c>
      <c r="G17" s="15">
        <v>0.95</v>
      </c>
      <c r="H17" s="15">
        <v>1</v>
      </c>
      <c r="I17" s="15">
        <v>0.94871794871794868</v>
      </c>
      <c r="J17" s="15">
        <v>0.73333333333333328</v>
      </c>
      <c r="K17" s="28" t="s">
        <v>7</v>
      </c>
      <c r="L17" s="28" t="s">
        <v>7</v>
      </c>
      <c r="M17" s="15">
        <v>1</v>
      </c>
      <c r="N17" s="15">
        <v>1</v>
      </c>
      <c r="O17" s="15">
        <v>0.99</v>
      </c>
      <c r="P17" s="15">
        <v>1</v>
      </c>
      <c r="Q17" s="15">
        <v>0.97435897435897434</v>
      </c>
      <c r="R17" s="15">
        <v>0.97222222222222221</v>
      </c>
      <c r="S17" s="15">
        <v>1</v>
      </c>
      <c r="T17" s="15">
        <v>0.94117647058823528</v>
      </c>
      <c r="U17" s="15">
        <v>0.95</v>
      </c>
      <c r="V17" s="15">
        <v>1</v>
      </c>
      <c r="W17" s="15">
        <v>1</v>
      </c>
      <c r="X17" s="15">
        <v>1</v>
      </c>
      <c r="Y17" s="15">
        <v>0.967741935483871</v>
      </c>
      <c r="Z17" s="15">
        <v>1</v>
      </c>
      <c r="AA17" s="15">
        <v>0.85</v>
      </c>
      <c r="AB17" s="15">
        <v>1</v>
      </c>
      <c r="AC17" s="15">
        <v>0.97560975609756095</v>
      </c>
      <c r="AD17" s="15">
        <v>0.9</v>
      </c>
      <c r="AE17" s="15">
        <v>0.96</v>
      </c>
      <c r="AF17" s="15">
        <v>0.96666666666666667</v>
      </c>
      <c r="AG17" s="15">
        <v>1</v>
      </c>
      <c r="AH17" s="15">
        <v>0.9285714285714286</v>
      </c>
      <c r="AI17" s="28" t="s">
        <v>7</v>
      </c>
      <c r="AJ17" s="28" t="s">
        <v>7</v>
      </c>
      <c r="AK17" s="15">
        <v>0.93939393939393945</v>
      </c>
      <c r="AL17" s="15">
        <v>1</v>
      </c>
      <c r="AM17" s="15">
        <v>1</v>
      </c>
      <c r="AN17" s="15">
        <v>1</v>
      </c>
      <c r="AO17" s="15">
        <v>1</v>
      </c>
      <c r="AP17" s="15">
        <v>1</v>
      </c>
      <c r="AQ17" s="28" t="s">
        <v>7</v>
      </c>
      <c r="AR17" s="15">
        <v>0.94805194805194803</v>
      </c>
      <c r="AS17" s="15">
        <v>0.99038461538461542</v>
      </c>
      <c r="AT17" s="15">
        <v>0.98</v>
      </c>
      <c r="AU17" s="15">
        <v>1</v>
      </c>
      <c r="AV17" s="15">
        <v>1</v>
      </c>
      <c r="AW17" s="15">
        <v>1</v>
      </c>
      <c r="AX17" s="15">
        <v>0.98412698412698407</v>
      </c>
    </row>
    <row r="18" spans="1:50">
      <c r="A18" s="14" t="s">
        <v>33</v>
      </c>
      <c r="B18" s="14" t="s">
        <v>34</v>
      </c>
      <c r="C18" s="15">
        <v>0.54545454545454541</v>
      </c>
      <c r="D18" s="15">
        <v>0.53191489361702127</v>
      </c>
      <c r="E18" s="15">
        <v>0.84090909090909094</v>
      </c>
      <c r="F18" s="15">
        <v>0.62</v>
      </c>
      <c r="G18" s="15">
        <v>0.8</v>
      </c>
      <c r="H18" s="15">
        <v>1</v>
      </c>
      <c r="I18" s="15">
        <v>0.51282051282051277</v>
      </c>
      <c r="J18" s="15">
        <v>0.7</v>
      </c>
      <c r="K18" s="28" t="s">
        <v>7</v>
      </c>
      <c r="L18" s="28" t="s">
        <v>7</v>
      </c>
      <c r="M18" s="15">
        <v>0.95454545454545459</v>
      </c>
      <c r="N18" s="15">
        <v>0.98</v>
      </c>
      <c r="O18" s="15">
        <v>0.99</v>
      </c>
      <c r="P18" s="15">
        <v>0.95454545454545459</v>
      </c>
      <c r="Q18" s="15">
        <v>0.97435897435897434</v>
      </c>
      <c r="R18" s="15">
        <v>0.97222222222222221</v>
      </c>
      <c r="S18" s="15">
        <v>1</v>
      </c>
      <c r="T18" s="15">
        <v>0.94117647058823528</v>
      </c>
      <c r="U18" s="15">
        <v>1</v>
      </c>
      <c r="V18" s="15">
        <v>0.98</v>
      </c>
      <c r="W18" s="15">
        <v>1</v>
      </c>
      <c r="X18" s="15">
        <v>1</v>
      </c>
      <c r="Y18" s="15">
        <v>0.93548387096774188</v>
      </c>
      <c r="Z18" s="15">
        <v>1</v>
      </c>
      <c r="AA18" s="15">
        <v>0.75</v>
      </c>
      <c r="AB18" s="15">
        <v>1</v>
      </c>
      <c r="AC18" s="15">
        <v>0.91463414634146345</v>
      </c>
      <c r="AD18" s="15">
        <v>0.84</v>
      </c>
      <c r="AE18" s="15">
        <v>0.93</v>
      </c>
      <c r="AF18" s="15">
        <v>0.93333333333333335</v>
      </c>
      <c r="AG18" s="15">
        <v>1</v>
      </c>
      <c r="AH18" s="15">
        <v>0.7857142857142857</v>
      </c>
      <c r="AI18" s="28" t="s">
        <v>7</v>
      </c>
      <c r="AJ18" s="28" t="s">
        <v>7</v>
      </c>
      <c r="AK18" s="15">
        <v>0.96969696969696972</v>
      </c>
      <c r="AL18" s="15">
        <v>1</v>
      </c>
      <c r="AM18" s="15">
        <v>1</v>
      </c>
      <c r="AN18" s="15">
        <v>1</v>
      </c>
      <c r="AO18" s="15">
        <v>1</v>
      </c>
      <c r="AP18" s="15">
        <v>1</v>
      </c>
      <c r="AQ18" s="28" t="s">
        <v>7</v>
      </c>
      <c r="AR18" s="15">
        <v>0.98701298701298701</v>
      </c>
      <c r="AS18" s="15">
        <v>1</v>
      </c>
      <c r="AT18" s="15">
        <v>0.98</v>
      </c>
      <c r="AU18" s="15">
        <v>1</v>
      </c>
      <c r="AV18" s="15">
        <v>0.95161290322580649</v>
      </c>
      <c r="AW18" s="15">
        <v>1</v>
      </c>
      <c r="AX18" s="15">
        <v>0.93650793650793651</v>
      </c>
    </row>
    <row r="19" spans="1:50">
      <c r="A19" s="14" t="s">
        <v>35</v>
      </c>
      <c r="B19" s="14" t="s">
        <v>36</v>
      </c>
      <c r="C19" s="15">
        <v>0.72727272727272729</v>
      </c>
      <c r="D19" s="15">
        <v>0.875</v>
      </c>
      <c r="E19" s="15">
        <v>0.6</v>
      </c>
      <c r="F19" s="15">
        <v>0.96</v>
      </c>
      <c r="G19" s="15">
        <v>0.69</v>
      </c>
      <c r="H19" s="15">
        <v>1</v>
      </c>
      <c r="I19" s="15">
        <v>0.25641025641025639</v>
      </c>
      <c r="J19" s="15">
        <v>0.53333333333333333</v>
      </c>
      <c r="K19" s="28" t="s">
        <v>7</v>
      </c>
      <c r="L19" s="28" t="s">
        <v>7</v>
      </c>
      <c r="M19" s="15">
        <v>0.40909090909090912</v>
      </c>
      <c r="N19" s="15">
        <v>0.38</v>
      </c>
      <c r="O19" s="15">
        <v>0.59</v>
      </c>
      <c r="P19" s="15">
        <v>0.40909090909090912</v>
      </c>
      <c r="Q19" s="15">
        <v>1</v>
      </c>
      <c r="R19" s="15">
        <v>0.30303030303030304</v>
      </c>
      <c r="S19" s="15">
        <v>0.8125</v>
      </c>
      <c r="T19" s="27"/>
      <c r="U19" s="27"/>
      <c r="V19" s="15">
        <v>0.17</v>
      </c>
      <c r="W19" s="15">
        <v>0.24</v>
      </c>
      <c r="X19" s="15">
        <v>0.14285714285714285</v>
      </c>
      <c r="Y19" s="15">
        <v>0.25806451612903225</v>
      </c>
      <c r="Z19" s="15">
        <v>0.23333333333333334</v>
      </c>
      <c r="AA19" s="15">
        <v>0.45</v>
      </c>
      <c r="AB19" s="15">
        <v>3.3333333333333333E-2</v>
      </c>
      <c r="AC19" s="15">
        <v>0.4</v>
      </c>
      <c r="AD19" s="15">
        <v>0.46</v>
      </c>
      <c r="AE19" s="15">
        <v>0.61</v>
      </c>
      <c r="AF19" s="15">
        <v>0.6428571428571429</v>
      </c>
      <c r="AG19" s="15">
        <v>0.45945945945945948</v>
      </c>
      <c r="AH19" s="15">
        <v>0.66666666666666663</v>
      </c>
      <c r="AI19" s="28" t="s">
        <v>7</v>
      </c>
      <c r="AJ19" s="28" t="s">
        <v>7</v>
      </c>
      <c r="AK19" s="15">
        <v>0.62121212121212122</v>
      </c>
      <c r="AL19" s="15">
        <v>0.13</v>
      </c>
      <c r="AM19" s="15">
        <v>0.23</v>
      </c>
      <c r="AN19" s="15">
        <v>0.13333333333333333</v>
      </c>
      <c r="AO19" s="15">
        <v>0.75</v>
      </c>
      <c r="AP19" s="15">
        <v>0.24615384615384617</v>
      </c>
      <c r="AQ19" s="28" t="s">
        <v>7</v>
      </c>
      <c r="AR19" s="15">
        <v>6.4935064935064929E-2</v>
      </c>
      <c r="AS19" s="15">
        <v>0.59615384615384615</v>
      </c>
      <c r="AT19" s="15">
        <v>0.32</v>
      </c>
      <c r="AU19" s="15">
        <v>0.71</v>
      </c>
      <c r="AV19" s="15">
        <v>0.77419354838709675</v>
      </c>
      <c r="AW19" s="15">
        <v>1</v>
      </c>
      <c r="AX19" s="15">
        <v>0.68253968253968256</v>
      </c>
    </row>
    <row r="20" spans="1:50">
      <c r="A20" s="14" t="s">
        <v>37</v>
      </c>
      <c r="B20" s="14" t="s">
        <v>38</v>
      </c>
      <c r="C20" s="15">
        <v>0.27272727272727271</v>
      </c>
      <c r="D20" s="15">
        <v>8.5106382978723402E-2</v>
      </c>
      <c r="E20" s="15">
        <v>0.25</v>
      </c>
      <c r="F20" s="15">
        <v>0.17</v>
      </c>
      <c r="G20" s="15">
        <v>0.23</v>
      </c>
      <c r="H20" s="15">
        <v>0.6</v>
      </c>
      <c r="I20" s="15">
        <v>0.84615384615384615</v>
      </c>
      <c r="J20" s="15">
        <v>0.5</v>
      </c>
      <c r="K20" s="28" t="s">
        <v>7</v>
      </c>
      <c r="L20" s="28" t="s">
        <v>7</v>
      </c>
      <c r="M20" s="15">
        <v>4.5454545454545456E-2</v>
      </c>
      <c r="N20" s="15">
        <v>0.33</v>
      </c>
      <c r="O20" s="15">
        <v>0.49</v>
      </c>
      <c r="P20" s="15">
        <v>0.86363636363636365</v>
      </c>
      <c r="Q20" s="15">
        <v>1</v>
      </c>
      <c r="R20" s="15">
        <v>0.52777777777777779</v>
      </c>
      <c r="S20" s="15">
        <v>0.125</v>
      </c>
      <c r="T20" s="15">
        <v>0.47058823529411764</v>
      </c>
      <c r="U20" s="15">
        <v>0.25</v>
      </c>
      <c r="V20" s="15">
        <v>0.27</v>
      </c>
      <c r="W20" s="15">
        <v>0.56999999999999995</v>
      </c>
      <c r="X20" s="15">
        <v>0.61904761904761907</v>
      </c>
      <c r="Y20" s="15">
        <v>0.90322580645161288</v>
      </c>
      <c r="Z20" s="15">
        <v>0.4375</v>
      </c>
      <c r="AA20" s="15">
        <v>0.7</v>
      </c>
      <c r="AB20" s="15">
        <v>0.26470588235294118</v>
      </c>
      <c r="AC20" s="15">
        <v>0.12195121951219512</v>
      </c>
      <c r="AD20" s="15">
        <v>0.23</v>
      </c>
      <c r="AE20" s="15">
        <v>0.55000000000000004</v>
      </c>
      <c r="AF20" s="15">
        <v>0.17857142857142858</v>
      </c>
      <c r="AG20" s="15">
        <v>0.97297297297297303</v>
      </c>
      <c r="AH20" s="15">
        <v>0.6428571428571429</v>
      </c>
      <c r="AI20" s="28" t="s">
        <v>7</v>
      </c>
      <c r="AJ20" s="28" t="s">
        <v>7</v>
      </c>
      <c r="AK20" s="15">
        <v>0.34848484848484851</v>
      </c>
      <c r="AL20" s="15">
        <v>0.43</v>
      </c>
      <c r="AM20" s="15">
        <v>0.48</v>
      </c>
      <c r="AN20" s="15">
        <v>0.43333333333333335</v>
      </c>
      <c r="AO20" s="15">
        <v>0.95833333333333337</v>
      </c>
      <c r="AP20" s="15">
        <v>0.49230769230769234</v>
      </c>
      <c r="AQ20" s="28" t="s">
        <v>7</v>
      </c>
      <c r="AR20" s="15">
        <v>0.40259740259740262</v>
      </c>
      <c r="AS20" s="15">
        <v>0.32692307692307693</v>
      </c>
      <c r="AT20" s="15">
        <v>0.32</v>
      </c>
      <c r="AU20" s="15">
        <v>0.3</v>
      </c>
      <c r="AV20" s="15">
        <v>0.54838709677419351</v>
      </c>
      <c r="AW20" s="15">
        <v>0.8125</v>
      </c>
      <c r="AX20" s="15">
        <v>0.60317460317460314</v>
      </c>
    </row>
    <row r="21" spans="1:50">
      <c r="A21" s="12" t="s">
        <v>39</v>
      </c>
      <c r="B21" s="12" t="s">
        <v>40</v>
      </c>
      <c r="C21" s="13">
        <v>1</v>
      </c>
      <c r="D21" s="13">
        <v>1</v>
      </c>
      <c r="E21" s="13">
        <v>1</v>
      </c>
      <c r="F21" s="13">
        <v>1</v>
      </c>
      <c r="G21" s="13">
        <v>1</v>
      </c>
      <c r="H21" s="13">
        <v>1</v>
      </c>
      <c r="I21" s="13">
        <v>0.4</v>
      </c>
      <c r="J21" s="13">
        <v>0.78260869565217395</v>
      </c>
      <c r="K21" s="29" t="s">
        <v>7</v>
      </c>
      <c r="L21" s="29" t="s">
        <v>7</v>
      </c>
      <c r="M21" s="13">
        <v>1</v>
      </c>
      <c r="N21" s="13">
        <v>1</v>
      </c>
      <c r="O21" s="13">
        <v>1</v>
      </c>
      <c r="P21" s="13">
        <v>1</v>
      </c>
      <c r="Q21" s="13">
        <v>0.75757575757575757</v>
      </c>
      <c r="R21" s="13">
        <v>0.90909090909090906</v>
      </c>
      <c r="S21" s="13">
        <v>1</v>
      </c>
      <c r="T21" s="13">
        <v>1</v>
      </c>
      <c r="U21" s="13">
        <v>1</v>
      </c>
      <c r="V21" s="13">
        <v>1</v>
      </c>
      <c r="W21" s="13">
        <v>1</v>
      </c>
      <c r="X21" s="13">
        <v>1</v>
      </c>
      <c r="Y21" s="13">
        <v>1</v>
      </c>
      <c r="Z21" s="13">
        <v>1</v>
      </c>
      <c r="AA21" s="13">
        <v>1</v>
      </c>
      <c r="AB21" s="13">
        <v>1</v>
      </c>
      <c r="AC21" s="13">
        <v>1</v>
      </c>
      <c r="AD21" s="13">
        <v>1</v>
      </c>
      <c r="AE21" s="13">
        <v>1</v>
      </c>
      <c r="AF21" s="13">
        <v>1</v>
      </c>
      <c r="AG21" s="13">
        <v>1</v>
      </c>
      <c r="AH21" s="13">
        <v>0.98305084745762716</v>
      </c>
      <c r="AI21" s="29" t="s">
        <v>7</v>
      </c>
      <c r="AJ21" s="29" t="s">
        <v>7</v>
      </c>
      <c r="AK21" s="13">
        <v>1</v>
      </c>
      <c r="AL21" s="13">
        <v>1</v>
      </c>
      <c r="AM21" s="13">
        <v>1</v>
      </c>
      <c r="AN21" s="13">
        <v>1</v>
      </c>
      <c r="AO21" s="13">
        <v>1</v>
      </c>
      <c r="AP21" s="13">
        <v>1</v>
      </c>
      <c r="AQ21" s="29" t="s">
        <v>7</v>
      </c>
      <c r="AR21" s="13">
        <v>1</v>
      </c>
      <c r="AS21" s="13">
        <v>1</v>
      </c>
      <c r="AT21" s="13">
        <v>1</v>
      </c>
      <c r="AU21" s="13">
        <v>1</v>
      </c>
      <c r="AV21" s="13">
        <v>1</v>
      </c>
      <c r="AW21" s="13">
        <v>0.80555555555555558</v>
      </c>
      <c r="AX21" s="13">
        <v>1</v>
      </c>
    </row>
    <row r="22" spans="1:50">
      <c r="A22" s="12" t="s">
        <v>41</v>
      </c>
      <c r="B22" s="12" t="s">
        <v>42</v>
      </c>
      <c r="C22" s="13">
        <v>1</v>
      </c>
      <c r="D22" s="13">
        <v>1</v>
      </c>
      <c r="E22" s="13">
        <v>1</v>
      </c>
      <c r="F22" s="13">
        <v>1</v>
      </c>
      <c r="G22" s="13">
        <v>1</v>
      </c>
      <c r="H22" s="13">
        <v>1</v>
      </c>
      <c r="I22" s="13">
        <v>0.97142857142857142</v>
      </c>
      <c r="J22" s="13">
        <v>0.97826086956521741</v>
      </c>
      <c r="K22" s="29" t="s">
        <v>7</v>
      </c>
      <c r="L22" s="29" t="s">
        <v>7</v>
      </c>
      <c r="M22" s="13">
        <v>1</v>
      </c>
      <c r="N22" s="13">
        <v>1</v>
      </c>
      <c r="O22" s="13">
        <v>1</v>
      </c>
      <c r="P22" s="13">
        <v>1</v>
      </c>
      <c r="Q22" s="13">
        <v>1</v>
      </c>
      <c r="R22" s="13">
        <v>1</v>
      </c>
      <c r="S22" s="13">
        <v>1</v>
      </c>
      <c r="T22" s="13">
        <v>1</v>
      </c>
      <c r="U22" s="13">
        <v>1</v>
      </c>
      <c r="V22" s="13">
        <v>1</v>
      </c>
      <c r="W22" s="13">
        <v>1</v>
      </c>
      <c r="X22" s="13">
        <v>1</v>
      </c>
      <c r="Y22" s="13">
        <v>1</v>
      </c>
      <c r="Z22" s="13">
        <v>1</v>
      </c>
      <c r="AA22" s="13">
        <v>0.95</v>
      </c>
      <c r="AB22" s="13">
        <v>1</v>
      </c>
      <c r="AC22" s="13">
        <v>1</v>
      </c>
      <c r="AD22" s="13">
        <v>1</v>
      </c>
      <c r="AE22" s="13">
        <v>1</v>
      </c>
      <c r="AF22" s="13">
        <v>1</v>
      </c>
      <c r="AG22" s="13">
        <v>0.88235294117647056</v>
      </c>
      <c r="AH22" s="13">
        <v>0.96610169491525422</v>
      </c>
      <c r="AI22" s="29" t="s">
        <v>7</v>
      </c>
      <c r="AJ22" s="29" t="s">
        <v>7</v>
      </c>
      <c r="AK22" s="13">
        <v>1</v>
      </c>
      <c r="AL22" s="13">
        <v>1</v>
      </c>
      <c r="AM22" s="13">
        <v>1</v>
      </c>
      <c r="AN22" s="13">
        <v>1</v>
      </c>
      <c r="AO22" s="13">
        <v>1</v>
      </c>
      <c r="AP22" s="13">
        <v>1</v>
      </c>
      <c r="AQ22" s="29" t="s">
        <v>7</v>
      </c>
      <c r="AR22" s="13">
        <v>1</v>
      </c>
      <c r="AS22" s="13">
        <v>1</v>
      </c>
      <c r="AT22" s="13">
        <v>1</v>
      </c>
      <c r="AU22" s="13">
        <v>1</v>
      </c>
      <c r="AV22" s="13">
        <v>1</v>
      </c>
      <c r="AW22" s="13">
        <v>1</v>
      </c>
      <c r="AX22" s="13">
        <v>1</v>
      </c>
    </row>
    <row r="23" spans="1:50">
      <c r="A23" s="12" t="s">
        <v>43</v>
      </c>
      <c r="B23" s="12" t="s">
        <v>44</v>
      </c>
      <c r="C23" s="13">
        <v>0.90909090909090906</v>
      </c>
      <c r="D23" s="13">
        <v>1</v>
      </c>
      <c r="E23" s="13">
        <v>1</v>
      </c>
      <c r="F23" s="13">
        <v>1</v>
      </c>
      <c r="G23" s="13">
        <v>1</v>
      </c>
      <c r="H23" s="13">
        <v>1</v>
      </c>
      <c r="I23" s="13">
        <v>0.94285714285714284</v>
      </c>
      <c r="J23" s="13">
        <v>0.97826086956521741</v>
      </c>
      <c r="K23" s="29" t="s">
        <v>7</v>
      </c>
      <c r="L23" s="29" t="s">
        <v>7</v>
      </c>
      <c r="M23" s="13">
        <v>1</v>
      </c>
      <c r="N23" s="13">
        <v>1</v>
      </c>
      <c r="O23" s="13">
        <v>1</v>
      </c>
      <c r="P23" s="13">
        <v>1</v>
      </c>
      <c r="Q23" s="13">
        <v>1</v>
      </c>
      <c r="R23" s="13">
        <v>1</v>
      </c>
      <c r="S23" s="13">
        <v>1</v>
      </c>
      <c r="T23" s="13">
        <v>1</v>
      </c>
      <c r="U23" s="13">
        <v>1</v>
      </c>
      <c r="V23" s="13">
        <v>1</v>
      </c>
      <c r="W23" s="13">
        <v>1</v>
      </c>
      <c r="X23" s="13">
        <v>1</v>
      </c>
      <c r="Y23" s="13">
        <v>1</v>
      </c>
      <c r="Z23" s="13">
        <v>1</v>
      </c>
      <c r="AA23" s="13">
        <v>0.85</v>
      </c>
      <c r="AB23" s="13">
        <v>1</v>
      </c>
      <c r="AC23" s="13">
        <v>1</v>
      </c>
      <c r="AD23" s="13">
        <v>1</v>
      </c>
      <c r="AE23" s="13">
        <v>1</v>
      </c>
      <c r="AF23" s="13">
        <v>1</v>
      </c>
      <c r="AG23" s="13">
        <v>0.94117647058823528</v>
      </c>
      <c r="AH23" s="13">
        <v>0.98305084745762716</v>
      </c>
      <c r="AI23" s="29" t="s">
        <v>7</v>
      </c>
      <c r="AJ23" s="29" t="s">
        <v>7</v>
      </c>
      <c r="AK23" s="13">
        <v>1</v>
      </c>
      <c r="AL23" s="13">
        <v>1</v>
      </c>
      <c r="AM23" s="13">
        <v>1</v>
      </c>
      <c r="AN23" s="13">
        <v>1</v>
      </c>
      <c r="AO23" s="13">
        <v>1</v>
      </c>
      <c r="AP23" s="13">
        <v>1</v>
      </c>
      <c r="AQ23" s="29" t="s">
        <v>7</v>
      </c>
      <c r="AR23" s="13">
        <v>1</v>
      </c>
      <c r="AS23" s="13">
        <v>1</v>
      </c>
      <c r="AT23" s="13">
        <v>1</v>
      </c>
      <c r="AU23" s="13">
        <v>1</v>
      </c>
      <c r="AV23" s="13">
        <v>1</v>
      </c>
      <c r="AW23" s="13">
        <v>0.97222222222222221</v>
      </c>
      <c r="AX23" s="13">
        <v>1</v>
      </c>
    </row>
    <row r="24" spans="1:50">
      <c r="A24" s="12" t="s">
        <v>45</v>
      </c>
      <c r="B24" s="12" t="s">
        <v>46</v>
      </c>
      <c r="C24" s="13">
        <v>1</v>
      </c>
      <c r="D24" s="13">
        <v>1</v>
      </c>
      <c r="E24" s="13">
        <v>1</v>
      </c>
      <c r="F24" s="13">
        <v>1</v>
      </c>
      <c r="G24" s="13">
        <v>1</v>
      </c>
      <c r="H24" s="13">
        <v>1</v>
      </c>
      <c r="I24" s="13">
        <v>0.88571428571428568</v>
      </c>
      <c r="J24" s="13">
        <v>0.97826086956521741</v>
      </c>
      <c r="K24" s="29" t="s">
        <v>7</v>
      </c>
      <c r="L24" s="29" t="s">
        <v>7</v>
      </c>
      <c r="M24" s="13">
        <v>1</v>
      </c>
      <c r="N24" s="13">
        <v>1</v>
      </c>
      <c r="O24" s="13">
        <v>1</v>
      </c>
      <c r="P24" s="13">
        <v>1</v>
      </c>
      <c r="Q24" s="13">
        <v>1</v>
      </c>
      <c r="R24" s="13">
        <v>1</v>
      </c>
      <c r="S24" s="13">
        <v>1</v>
      </c>
      <c r="T24" s="13">
        <v>1</v>
      </c>
      <c r="U24" s="13">
        <v>1</v>
      </c>
      <c r="V24" s="13">
        <v>1</v>
      </c>
      <c r="W24" s="13">
        <v>1</v>
      </c>
      <c r="X24" s="13">
        <v>1</v>
      </c>
      <c r="Y24" s="13">
        <v>1</v>
      </c>
      <c r="Z24" s="13">
        <v>1</v>
      </c>
      <c r="AA24" s="13">
        <v>0.9</v>
      </c>
      <c r="AB24" s="13">
        <v>1</v>
      </c>
      <c r="AC24" s="13">
        <v>1</v>
      </c>
      <c r="AD24" s="13">
        <v>1</v>
      </c>
      <c r="AE24" s="13">
        <v>1</v>
      </c>
      <c r="AF24" s="13">
        <v>1</v>
      </c>
      <c r="AG24" s="13">
        <v>0.88235294117647056</v>
      </c>
      <c r="AH24" s="13">
        <v>0.98305084745762716</v>
      </c>
      <c r="AI24" s="29" t="s">
        <v>7</v>
      </c>
      <c r="AJ24" s="29" t="s">
        <v>7</v>
      </c>
      <c r="AK24" s="13">
        <v>1</v>
      </c>
      <c r="AL24" s="13">
        <v>1</v>
      </c>
      <c r="AM24" s="13">
        <v>1</v>
      </c>
      <c r="AN24" s="13">
        <v>1</v>
      </c>
      <c r="AO24" s="13">
        <v>1</v>
      </c>
      <c r="AP24" s="13">
        <v>1</v>
      </c>
      <c r="AQ24" s="29" t="s">
        <v>7</v>
      </c>
      <c r="AR24" s="13">
        <v>1</v>
      </c>
      <c r="AS24" s="13">
        <v>1</v>
      </c>
      <c r="AT24" s="13">
        <v>1</v>
      </c>
      <c r="AU24" s="13">
        <v>1</v>
      </c>
      <c r="AV24" s="13">
        <v>1</v>
      </c>
      <c r="AW24" s="13">
        <v>0.94444444444444442</v>
      </c>
      <c r="AX24" s="13">
        <v>1</v>
      </c>
    </row>
    <row r="25" spans="1:50">
      <c r="A25" s="12" t="s">
        <v>47</v>
      </c>
      <c r="B25" s="12" t="s">
        <v>48</v>
      </c>
      <c r="C25" s="13">
        <v>1</v>
      </c>
      <c r="D25" s="13">
        <v>1</v>
      </c>
      <c r="E25" s="13">
        <v>1</v>
      </c>
      <c r="F25" s="13">
        <v>1</v>
      </c>
      <c r="G25" s="13">
        <v>1</v>
      </c>
      <c r="H25" s="13">
        <v>1</v>
      </c>
      <c r="I25" s="13">
        <v>0.25714285714285712</v>
      </c>
      <c r="J25" s="13">
        <v>0.82608695652173914</v>
      </c>
      <c r="K25" s="29" t="s">
        <v>7</v>
      </c>
      <c r="L25" s="29" t="s">
        <v>7</v>
      </c>
      <c r="M25" s="13">
        <v>1</v>
      </c>
      <c r="N25" s="13">
        <v>1</v>
      </c>
      <c r="O25" s="13">
        <v>1</v>
      </c>
      <c r="P25" s="13">
        <v>1</v>
      </c>
      <c r="Q25" s="13">
        <v>0.48484848484848486</v>
      </c>
      <c r="R25" s="13">
        <v>0.65151515151515149</v>
      </c>
      <c r="S25" s="13">
        <v>1</v>
      </c>
      <c r="T25" s="13">
        <v>1</v>
      </c>
      <c r="U25" s="13">
        <v>1</v>
      </c>
      <c r="V25" s="13">
        <v>1</v>
      </c>
      <c r="W25" s="13">
        <v>1</v>
      </c>
      <c r="X25" s="13">
        <v>1</v>
      </c>
      <c r="Y25" s="13">
        <v>0.7142857142857143</v>
      </c>
      <c r="Z25" s="13">
        <v>0.90476190476190477</v>
      </c>
      <c r="AA25" s="13">
        <v>1</v>
      </c>
      <c r="AB25" s="13">
        <v>1</v>
      </c>
      <c r="AC25" s="13">
        <v>1</v>
      </c>
      <c r="AD25" s="13">
        <v>1</v>
      </c>
      <c r="AE25" s="13">
        <v>0.98</v>
      </c>
      <c r="AF25" s="13">
        <v>0.98347107438016534</v>
      </c>
      <c r="AG25" s="13">
        <v>5.8823529411764705E-2</v>
      </c>
      <c r="AH25" s="13">
        <v>0.76271186440677963</v>
      </c>
      <c r="AI25" s="29" t="s">
        <v>7</v>
      </c>
      <c r="AJ25" s="29" t="s">
        <v>7</v>
      </c>
      <c r="AK25" s="13">
        <v>1</v>
      </c>
      <c r="AL25" s="13">
        <v>1</v>
      </c>
      <c r="AM25" s="13">
        <v>1</v>
      </c>
      <c r="AN25" s="13">
        <v>1</v>
      </c>
      <c r="AO25" s="13">
        <v>1</v>
      </c>
      <c r="AP25" s="13">
        <v>0.95652173913043481</v>
      </c>
      <c r="AQ25" s="29" t="s">
        <v>7</v>
      </c>
      <c r="AR25" s="13">
        <v>1</v>
      </c>
      <c r="AS25" s="13">
        <v>1</v>
      </c>
      <c r="AT25" s="13">
        <v>1</v>
      </c>
      <c r="AU25" s="13">
        <v>1</v>
      </c>
      <c r="AV25" s="13">
        <v>0.96551724137931039</v>
      </c>
      <c r="AW25" s="13">
        <v>0.55555555555555558</v>
      </c>
      <c r="AX25" s="13">
        <v>0.96551724137931039</v>
      </c>
    </row>
    <row r="26" spans="1:50">
      <c r="A26" s="30"/>
      <c r="B26" s="3" t="s">
        <v>49</v>
      </c>
      <c r="C26" s="11">
        <f>(0.2*C8+C9*0.2+C10*0.2+C11*0.15+C12*0.15+C13*0.1)-(COUNTIF(C8:C13,"&lt;0,75")*0.05)</f>
        <v>0.58636363636363631</v>
      </c>
      <c r="D26" s="11">
        <f t="shared" ref="D26:AX26" si="36">(0.2*D8+D9*0.2+D10*0.2+D11*0.15+D12*0.15+D13*0.1)-(COUNTIF(D8:D13,"&lt;0,75")*0.05)</f>
        <v>0.52446808510638288</v>
      </c>
      <c r="E26" s="11">
        <f t="shared" si="36"/>
        <v>0.91477272727272729</v>
      </c>
      <c r="F26" s="11">
        <f t="shared" si="36"/>
        <v>0.97600000000000009</v>
      </c>
      <c r="G26" s="11">
        <f t="shared" si="36"/>
        <v>0.9405</v>
      </c>
      <c r="H26" s="11">
        <f t="shared" si="36"/>
        <v>1.0000000000000002</v>
      </c>
      <c r="I26" s="11">
        <f t="shared" si="36"/>
        <v>0.93846153846153857</v>
      </c>
      <c r="J26" s="11">
        <f t="shared" si="36"/>
        <v>0.87000000000000011</v>
      </c>
      <c r="K26" s="19" t="s">
        <v>7</v>
      </c>
      <c r="L26" s="19" t="s">
        <v>7</v>
      </c>
      <c r="M26" s="11">
        <f t="shared" si="36"/>
        <v>0.94772727272727275</v>
      </c>
      <c r="N26" s="11">
        <f t="shared" si="36"/>
        <v>0.94400000000000006</v>
      </c>
      <c r="O26" s="11">
        <f t="shared" si="36"/>
        <v>0.96000000000000008</v>
      </c>
      <c r="P26" s="11">
        <f t="shared" si="36"/>
        <v>0.94545454545454544</v>
      </c>
      <c r="Q26" s="11">
        <f t="shared" si="36"/>
        <v>1.0000000000000002</v>
      </c>
      <c r="R26" s="11">
        <f t="shared" si="36"/>
        <v>0.79583333333333328</v>
      </c>
      <c r="S26" s="11">
        <f t="shared" si="36"/>
        <v>0.59374999999999989</v>
      </c>
      <c r="T26" s="11">
        <f t="shared" si="36"/>
        <v>0.43529411764705872</v>
      </c>
      <c r="U26" s="11">
        <f t="shared" si="36"/>
        <v>0.5675</v>
      </c>
      <c r="V26" s="11">
        <f t="shared" si="36"/>
        <v>0.877</v>
      </c>
      <c r="W26" s="11">
        <f t="shared" si="36"/>
        <v>0.86099999999999999</v>
      </c>
      <c r="X26" s="11">
        <f t="shared" si="36"/>
        <v>0.86666666666666659</v>
      </c>
      <c r="Y26" s="11">
        <f t="shared" si="36"/>
        <v>0.99354838709677418</v>
      </c>
      <c r="Z26" s="11">
        <f t="shared" si="36"/>
        <v>0.796875</v>
      </c>
      <c r="AA26" s="11">
        <f t="shared" si="36"/>
        <v>0.52500000000000002</v>
      </c>
      <c r="AB26" s="11">
        <f t="shared" si="36"/>
        <v>0.85588235294117654</v>
      </c>
      <c r="AC26" s="11">
        <f t="shared" si="36"/>
        <v>0.90487804878048794</v>
      </c>
      <c r="AD26" s="11">
        <f t="shared" si="36"/>
        <v>0.81150000000000011</v>
      </c>
      <c r="AE26" s="11">
        <f t="shared" si="36"/>
        <v>0.95500000000000007</v>
      </c>
      <c r="AF26" s="11">
        <f t="shared" si="36"/>
        <v>0.97500000000000009</v>
      </c>
      <c r="AG26" s="11">
        <f t="shared" si="36"/>
        <v>0.99459459459459465</v>
      </c>
      <c r="AH26" s="11">
        <f t="shared" si="36"/>
        <v>0.95476190476190481</v>
      </c>
      <c r="AI26" s="19" t="s">
        <v>7</v>
      </c>
      <c r="AJ26" s="19" t="s">
        <v>7</v>
      </c>
      <c r="AK26" s="11">
        <f t="shared" si="36"/>
        <v>0.82424242424242433</v>
      </c>
      <c r="AL26" s="11">
        <f t="shared" si="36"/>
        <v>0.84299999999999986</v>
      </c>
      <c r="AM26" s="11">
        <f t="shared" si="36"/>
        <v>0.91850000000000009</v>
      </c>
      <c r="AN26" s="11">
        <f t="shared" si="36"/>
        <v>0.87682926829268293</v>
      </c>
      <c r="AO26" s="11">
        <f t="shared" si="36"/>
        <v>0.97291666666666676</v>
      </c>
      <c r="AP26" s="11">
        <f t="shared" si="36"/>
        <v>0.76384615384615395</v>
      </c>
      <c r="AQ26" s="19" t="s">
        <v>7</v>
      </c>
      <c r="AR26" s="11">
        <f t="shared" si="36"/>
        <v>0.81428571428571428</v>
      </c>
      <c r="AS26" s="11">
        <f t="shared" si="36"/>
        <v>0.9177884615384615</v>
      </c>
      <c r="AT26" s="11">
        <f t="shared" si="36"/>
        <v>0.93500000000000005</v>
      </c>
      <c r="AU26" s="11">
        <f t="shared" si="36"/>
        <v>0.96500000000000008</v>
      </c>
      <c r="AV26" s="11">
        <f t="shared" si="36"/>
        <v>0.9467741935483871</v>
      </c>
      <c r="AW26" s="11">
        <f t="shared" si="36"/>
        <v>0.84687500000000004</v>
      </c>
      <c r="AX26" s="11">
        <f t="shared" si="36"/>
        <v>0.83095238095238089</v>
      </c>
    </row>
    <row r="27" spans="1:50">
      <c r="A27" s="31"/>
      <c r="B27" s="3" t="s">
        <v>50</v>
      </c>
      <c r="C27" s="11">
        <f>(C14*0.4+C15*0.1+C16*0.1+C17*0.3+C18*0.1)-COUNTIF(C14:C18,"&lt;0,75")*0.05</f>
        <v>0.79545454545454541</v>
      </c>
      <c r="D27" s="11">
        <f t="shared" ref="D27:AX27" si="37">(D14*0.4+D15*0.1+D16*0.1+D17*0.3+D18*0.1)-COUNTIF(D14:D18,"&lt;0,75")*0.05</f>
        <v>0.48085106382978737</v>
      </c>
      <c r="E27" s="11">
        <f t="shared" si="37"/>
        <v>0.91363636363636369</v>
      </c>
      <c r="F27" s="11">
        <f t="shared" si="37"/>
        <v>0.78000000000000014</v>
      </c>
      <c r="G27" s="11">
        <f t="shared" si="37"/>
        <v>0.90800000000000014</v>
      </c>
      <c r="H27" s="11">
        <f t="shared" si="37"/>
        <v>0.99999999999999989</v>
      </c>
      <c r="I27" s="11">
        <f t="shared" si="37"/>
        <v>0.85769230769230775</v>
      </c>
      <c r="J27" s="11">
        <f t="shared" si="37"/>
        <v>0.72666666666666657</v>
      </c>
      <c r="K27" s="19" t="s">
        <v>7</v>
      </c>
      <c r="L27" s="19" t="s">
        <v>7</v>
      </c>
      <c r="M27" s="11">
        <f t="shared" si="37"/>
        <v>0.99090909090909096</v>
      </c>
      <c r="N27" s="11">
        <f t="shared" si="37"/>
        <v>0.98699999999999999</v>
      </c>
      <c r="O27" s="11">
        <f t="shared" si="37"/>
        <v>0.99199999999999999</v>
      </c>
      <c r="P27" s="11">
        <f t="shared" si="37"/>
        <v>0.97272727272727266</v>
      </c>
      <c r="Q27" s="11">
        <f t="shared" si="37"/>
        <v>0.97435897435897434</v>
      </c>
      <c r="R27" s="11">
        <f t="shared" si="37"/>
        <v>0.93333333333333335</v>
      </c>
      <c r="S27" s="11">
        <f t="shared" si="37"/>
        <v>0.81249999999999989</v>
      </c>
      <c r="T27" s="11">
        <f t="shared" si="37"/>
        <v>0.62058823529411755</v>
      </c>
      <c r="U27" s="11">
        <f t="shared" si="37"/>
        <v>0.98499999999999999</v>
      </c>
      <c r="V27" s="11">
        <f t="shared" si="37"/>
        <v>0.98199999999999987</v>
      </c>
      <c r="W27" s="11">
        <f t="shared" si="37"/>
        <v>0.98799999999999988</v>
      </c>
      <c r="X27" s="11">
        <f t="shared" si="37"/>
        <v>0.99999999999999989</v>
      </c>
      <c r="Y27" s="11">
        <f t="shared" si="37"/>
        <v>0.97741935483870979</v>
      </c>
      <c r="Z27" s="11">
        <f t="shared" si="37"/>
        <v>0.99687500000000007</v>
      </c>
      <c r="AA27" s="11">
        <f t="shared" si="37"/>
        <v>0.87000000000000011</v>
      </c>
      <c r="AB27" s="11">
        <f t="shared" si="37"/>
        <v>0.91764705882352937</v>
      </c>
      <c r="AC27" s="11">
        <f t="shared" si="37"/>
        <v>0.96097560975609742</v>
      </c>
      <c r="AD27" s="11">
        <f t="shared" si="37"/>
        <v>0.89</v>
      </c>
      <c r="AE27" s="11">
        <f t="shared" si="37"/>
        <v>0.97399999999999998</v>
      </c>
      <c r="AF27" s="11">
        <f t="shared" si="37"/>
        <v>0.95666666666666667</v>
      </c>
      <c r="AG27" s="11">
        <f t="shared" si="37"/>
        <v>0.98378378378378384</v>
      </c>
      <c r="AH27" s="11">
        <f t="shared" si="37"/>
        <v>0.86190476190476195</v>
      </c>
      <c r="AI27" s="19" t="s">
        <v>7</v>
      </c>
      <c r="AJ27" s="19" t="s">
        <v>7</v>
      </c>
      <c r="AK27" s="11">
        <f t="shared" si="37"/>
        <v>0.93939393939393923</v>
      </c>
      <c r="AL27" s="11">
        <f t="shared" si="37"/>
        <v>0.995</v>
      </c>
      <c r="AM27" s="11">
        <f t="shared" si="37"/>
        <v>0.99999999999999989</v>
      </c>
      <c r="AN27" s="11">
        <f t="shared" si="37"/>
        <v>0.99999999999999989</v>
      </c>
      <c r="AO27" s="11">
        <f t="shared" si="37"/>
        <v>0.96666666666666667</v>
      </c>
      <c r="AP27" s="11">
        <f t="shared" si="37"/>
        <v>0.99384615384615393</v>
      </c>
      <c r="AQ27" s="19" t="s">
        <v>7</v>
      </c>
      <c r="AR27" s="11">
        <f t="shared" si="37"/>
        <v>0.72272727272727266</v>
      </c>
      <c r="AS27" s="11">
        <f t="shared" si="37"/>
        <v>0.98942307692307685</v>
      </c>
      <c r="AT27" s="11">
        <f t="shared" si="37"/>
        <v>0.98299999999999998</v>
      </c>
      <c r="AU27" s="11">
        <f t="shared" si="37"/>
        <v>0.99999999999999989</v>
      </c>
      <c r="AV27" s="11">
        <f t="shared" si="37"/>
        <v>0.99516129032258061</v>
      </c>
      <c r="AW27" s="11">
        <f t="shared" si="37"/>
        <v>0.99999999999999989</v>
      </c>
      <c r="AX27" s="11">
        <f t="shared" si="37"/>
        <v>0.95238095238095233</v>
      </c>
    </row>
    <row r="28" spans="1:50">
      <c r="A28" s="31"/>
      <c r="B28" s="3" t="s">
        <v>51</v>
      </c>
      <c r="C28" s="11">
        <f>(C19*0.3+C20*0.7)-COUNTIF(C19:C20,"&lt;0,75")*0.05</f>
        <v>0.30909090909090908</v>
      </c>
      <c r="D28" s="11">
        <f t="shared" ref="D28:AX28" si="38">(D19*0.3+D20*0.7)-COUNTIF(D19:D20,"&lt;0,75")*0.05</f>
        <v>0.27207446808510638</v>
      </c>
      <c r="E28" s="11">
        <f t="shared" si="38"/>
        <v>0.255</v>
      </c>
      <c r="F28" s="11">
        <f t="shared" si="38"/>
        <v>0.35699999999999998</v>
      </c>
      <c r="G28" s="11">
        <f t="shared" si="38"/>
        <v>0.26800000000000002</v>
      </c>
      <c r="H28" s="11">
        <f t="shared" si="38"/>
        <v>0.66999999999999993</v>
      </c>
      <c r="I28" s="11">
        <f t="shared" si="38"/>
        <v>0.61923076923076914</v>
      </c>
      <c r="J28" s="11">
        <f t="shared" si="38"/>
        <v>0.41000000000000003</v>
      </c>
      <c r="K28" s="19" t="s">
        <v>7</v>
      </c>
      <c r="L28" s="19" t="s">
        <v>7</v>
      </c>
      <c r="M28" s="11">
        <f t="shared" si="38"/>
        <v>5.4545454545454536E-2</v>
      </c>
      <c r="N28" s="11">
        <f t="shared" si="38"/>
        <v>0.24499999999999997</v>
      </c>
      <c r="O28" s="11">
        <f t="shared" si="38"/>
        <v>0.42000000000000004</v>
      </c>
      <c r="P28" s="11">
        <f t="shared" si="38"/>
        <v>0.67727272727272714</v>
      </c>
      <c r="Q28" s="11">
        <f t="shared" si="38"/>
        <v>1</v>
      </c>
      <c r="R28" s="11">
        <f t="shared" si="38"/>
        <v>0.36035353535353531</v>
      </c>
      <c r="S28" s="11">
        <f t="shared" si="38"/>
        <v>0.28125</v>
      </c>
      <c r="T28" s="27">
        <f>T20-COUNTIF(T20,"&lt;0,75")*0.05</f>
        <v>0.42058823529411765</v>
      </c>
      <c r="U28" s="27">
        <f>U20-COUNTIF(U20,"&lt;0,75")*0.05</f>
        <v>0.2</v>
      </c>
      <c r="V28" s="11">
        <f t="shared" si="38"/>
        <v>0.13999999999999999</v>
      </c>
      <c r="W28" s="11">
        <f t="shared" si="38"/>
        <v>0.371</v>
      </c>
      <c r="X28" s="11">
        <f t="shared" si="38"/>
        <v>0.37619047619047619</v>
      </c>
      <c r="Y28" s="11">
        <f t="shared" si="38"/>
        <v>0.65967741935483859</v>
      </c>
      <c r="Z28" s="11">
        <f t="shared" si="38"/>
        <v>0.27625</v>
      </c>
      <c r="AA28" s="11">
        <f t="shared" si="38"/>
        <v>0.52500000000000002</v>
      </c>
      <c r="AB28" s="11">
        <f t="shared" si="38"/>
        <v>9.5294117647058807E-2</v>
      </c>
      <c r="AC28" s="11">
        <f t="shared" si="38"/>
        <v>0.10536585365853657</v>
      </c>
      <c r="AD28" s="11">
        <f t="shared" si="38"/>
        <v>0.19900000000000004</v>
      </c>
      <c r="AE28" s="11">
        <f t="shared" si="38"/>
        <v>0.46800000000000008</v>
      </c>
      <c r="AF28" s="11">
        <f t="shared" si="38"/>
        <v>0.21785714285714283</v>
      </c>
      <c r="AG28" s="11">
        <f t="shared" si="38"/>
        <v>0.76891891891891895</v>
      </c>
      <c r="AH28" s="11">
        <f t="shared" si="38"/>
        <v>0.55000000000000004</v>
      </c>
      <c r="AI28" s="19" t="s">
        <v>7</v>
      </c>
      <c r="AJ28" s="19" t="s">
        <v>7</v>
      </c>
      <c r="AK28" s="11">
        <f t="shared" si="38"/>
        <v>0.33030303030303032</v>
      </c>
      <c r="AL28" s="11">
        <f t="shared" si="38"/>
        <v>0.23999999999999996</v>
      </c>
      <c r="AM28" s="11">
        <f t="shared" si="38"/>
        <v>0.30499999999999994</v>
      </c>
      <c r="AN28" s="11">
        <f t="shared" si="38"/>
        <v>0.24333333333333332</v>
      </c>
      <c r="AO28" s="11">
        <f t="shared" si="38"/>
        <v>0.89583333333333326</v>
      </c>
      <c r="AP28" s="11">
        <f t="shared" si="38"/>
        <v>0.31846153846153846</v>
      </c>
      <c r="AQ28" s="19" t="s">
        <v>7</v>
      </c>
      <c r="AR28" s="11">
        <f t="shared" si="38"/>
        <v>0.20129870129870128</v>
      </c>
      <c r="AS28" s="11">
        <f t="shared" si="38"/>
        <v>0.30769230769230771</v>
      </c>
      <c r="AT28" s="11">
        <f t="shared" si="38"/>
        <v>0.21999999999999995</v>
      </c>
      <c r="AU28" s="11">
        <f t="shared" si="38"/>
        <v>0.32299999999999995</v>
      </c>
      <c r="AV28" s="11">
        <f t="shared" si="38"/>
        <v>0.56612903225806432</v>
      </c>
      <c r="AW28" s="11">
        <f t="shared" si="38"/>
        <v>0.86874999999999991</v>
      </c>
      <c r="AX28" s="11">
        <f t="shared" si="38"/>
        <v>0.526984126984127</v>
      </c>
    </row>
    <row r="29" spans="1:50">
      <c r="A29" s="31"/>
      <c r="B29" s="3" t="s">
        <v>52</v>
      </c>
      <c r="C29" s="11">
        <f>(C21*0.15+C22*0.2+C23*0.1+C24*0.1+C25*0.45)-COUNTIF(C21:C25,"&lt;0,75")*0.05</f>
        <v>0.99090909090909096</v>
      </c>
      <c r="D29" s="11">
        <f t="shared" ref="D29:AX29" si="39">(D21*0.15+D22*0.2+D23*0.1+D24*0.1+D25*0.45)-COUNTIF(D21:D25,"&lt;0,75")*0.05</f>
        <v>1</v>
      </c>
      <c r="E29" s="11">
        <f t="shared" si="39"/>
        <v>1</v>
      </c>
      <c r="F29" s="11">
        <f t="shared" si="39"/>
        <v>1</v>
      </c>
      <c r="G29" s="11">
        <f t="shared" si="39"/>
        <v>1</v>
      </c>
      <c r="H29" s="11">
        <f t="shared" si="39"/>
        <v>1</v>
      </c>
      <c r="I29" s="11">
        <f t="shared" si="39"/>
        <v>0.45285714285714285</v>
      </c>
      <c r="J29" s="11">
        <f t="shared" si="39"/>
        <v>0.88043478260869579</v>
      </c>
      <c r="K29" s="19" t="s">
        <v>7</v>
      </c>
      <c r="L29" s="19" t="s">
        <v>7</v>
      </c>
      <c r="M29" s="11">
        <f t="shared" si="39"/>
        <v>1</v>
      </c>
      <c r="N29" s="11">
        <f t="shared" si="39"/>
        <v>1</v>
      </c>
      <c r="O29" s="11">
        <f t="shared" si="39"/>
        <v>1</v>
      </c>
      <c r="P29" s="11">
        <f t="shared" si="39"/>
        <v>1</v>
      </c>
      <c r="Q29" s="11">
        <f t="shared" si="39"/>
        <v>0.68181818181818188</v>
      </c>
      <c r="R29" s="11">
        <f t="shared" si="39"/>
        <v>0.77954545454545454</v>
      </c>
      <c r="S29" s="11">
        <f t="shared" si="39"/>
        <v>1</v>
      </c>
      <c r="T29" s="11">
        <f t="shared" si="39"/>
        <v>1</v>
      </c>
      <c r="U29" s="11">
        <f t="shared" si="39"/>
        <v>1</v>
      </c>
      <c r="V29" s="11">
        <f t="shared" si="39"/>
        <v>1</v>
      </c>
      <c r="W29" s="11">
        <f t="shared" si="39"/>
        <v>1</v>
      </c>
      <c r="X29" s="11">
        <f t="shared" si="39"/>
        <v>1</v>
      </c>
      <c r="Y29" s="11">
        <f t="shared" si="39"/>
        <v>0.8214285714285714</v>
      </c>
      <c r="Z29" s="11">
        <f t="shared" si="39"/>
        <v>0.95714285714285707</v>
      </c>
      <c r="AA29" s="11">
        <f t="shared" si="39"/>
        <v>0.96500000000000008</v>
      </c>
      <c r="AB29" s="11">
        <f t="shared" si="39"/>
        <v>1</v>
      </c>
      <c r="AC29" s="11">
        <f t="shared" si="39"/>
        <v>1</v>
      </c>
      <c r="AD29" s="11">
        <f t="shared" si="39"/>
        <v>1</v>
      </c>
      <c r="AE29" s="11">
        <f t="shared" si="39"/>
        <v>0.99099999999999988</v>
      </c>
      <c r="AF29" s="11">
        <f t="shared" si="39"/>
        <v>0.99256198347107438</v>
      </c>
      <c r="AG29" s="11">
        <f t="shared" si="39"/>
        <v>0.48529411764705882</v>
      </c>
      <c r="AH29" s="11">
        <f t="shared" si="39"/>
        <v>0.88050847457627124</v>
      </c>
      <c r="AI29" s="19" t="s">
        <v>7</v>
      </c>
      <c r="AJ29" s="19" t="s">
        <v>7</v>
      </c>
      <c r="AK29" s="11">
        <f t="shared" si="39"/>
        <v>1</v>
      </c>
      <c r="AL29" s="11">
        <f t="shared" si="39"/>
        <v>1</v>
      </c>
      <c r="AM29" s="11">
        <f t="shared" si="39"/>
        <v>1</v>
      </c>
      <c r="AN29" s="11">
        <f t="shared" si="39"/>
        <v>1</v>
      </c>
      <c r="AO29" s="11">
        <f t="shared" si="39"/>
        <v>1</v>
      </c>
      <c r="AP29" s="11">
        <f t="shared" si="39"/>
        <v>0.98043478260869565</v>
      </c>
      <c r="AQ29" s="19" t="s">
        <v>7</v>
      </c>
      <c r="AR29" s="11">
        <f t="shared" si="39"/>
        <v>1</v>
      </c>
      <c r="AS29" s="11">
        <f t="shared" si="39"/>
        <v>1</v>
      </c>
      <c r="AT29" s="11">
        <f t="shared" si="39"/>
        <v>1</v>
      </c>
      <c r="AU29" s="11">
        <f t="shared" si="39"/>
        <v>1</v>
      </c>
      <c r="AV29" s="11">
        <f t="shared" si="39"/>
        <v>0.98448275862068968</v>
      </c>
      <c r="AW29" s="11">
        <f t="shared" si="39"/>
        <v>0.71249999999999991</v>
      </c>
      <c r="AX29" s="11">
        <f t="shared" si="39"/>
        <v>0.98448275862068968</v>
      </c>
    </row>
    <row r="30" spans="1:50">
      <c r="A30" s="31"/>
    </row>
  </sheetData>
  <mergeCells count="8">
    <mergeCell ref="A26:A30"/>
    <mergeCell ref="AI1:AP1"/>
    <mergeCell ref="AQ1:AX1"/>
    <mergeCell ref="A2:A7"/>
    <mergeCell ref="C1:J1"/>
    <mergeCell ref="K1:R1"/>
    <mergeCell ref="S1:Z1"/>
    <mergeCell ref="AA1:A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6B9DE-7E7C-415D-9174-15597149326C}">
  <dimension ref="B1:Z10"/>
  <sheetViews>
    <sheetView zoomScale="70" zoomScaleNormal="70" workbookViewId="0">
      <selection activeCell="Q16" sqref="Q13:Q16"/>
    </sheetView>
    <sheetView tabSelected="1" workbookViewId="1">
      <selection activeCell="U16" sqref="U16"/>
    </sheetView>
  </sheetViews>
  <sheetFormatPr defaultColWidth="11.42578125" defaultRowHeight="14.45"/>
  <cols>
    <col min="2" max="2" width="9" bestFit="1" customWidth="1"/>
    <col min="3" max="3" width="4.85546875" bestFit="1" customWidth="1"/>
    <col min="4" max="4" width="4.5703125" bestFit="1" customWidth="1"/>
    <col min="5" max="5" width="5.140625" bestFit="1" customWidth="1"/>
    <col min="6" max="6" width="4.5703125" bestFit="1" customWidth="1"/>
    <col min="7" max="7" width="4.85546875" bestFit="1" customWidth="1"/>
    <col min="8" max="8" width="4.5703125" bestFit="1" customWidth="1"/>
    <col min="9" max="9" width="5.140625" bestFit="1" customWidth="1"/>
    <col min="10" max="10" width="4.5703125" bestFit="1" customWidth="1"/>
    <col min="11" max="11" width="4.85546875" bestFit="1" customWidth="1"/>
    <col min="12" max="12" width="4.5703125" bestFit="1" customWidth="1"/>
    <col min="13" max="13" width="5.140625" bestFit="1" customWidth="1"/>
    <col min="14" max="14" width="4.5703125" bestFit="1" customWidth="1"/>
    <col min="15" max="15" width="4.85546875" bestFit="1" customWidth="1"/>
    <col min="16" max="16" width="4.5703125" bestFit="1" customWidth="1"/>
    <col min="17" max="17" width="5.140625" bestFit="1" customWidth="1"/>
    <col min="18" max="18" width="4.5703125" bestFit="1" customWidth="1"/>
    <col min="19" max="19" width="4.85546875" bestFit="1" customWidth="1"/>
    <col min="20" max="20" width="4.5703125" bestFit="1" customWidth="1"/>
    <col min="21" max="21" width="5.140625" bestFit="1" customWidth="1"/>
    <col min="22" max="22" width="4.5703125" bestFit="1" customWidth="1"/>
    <col min="23" max="23" width="4.85546875" bestFit="1" customWidth="1"/>
    <col min="24" max="24" width="4.5703125" bestFit="1" customWidth="1"/>
    <col min="25" max="25" width="5.140625" bestFit="1" customWidth="1"/>
    <col min="26" max="26" width="4.5703125" bestFit="1" customWidth="1"/>
  </cols>
  <sheetData>
    <row r="1" spans="2:26">
      <c r="B1" s="3" t="s">
        <v>53</v>
      </c>
      <c r="C1" s="43" t="s">
        <v>0</v>
      </c>
      <c r="D1" s="43"/>
      <c r="E1" s="43"/>
      <c r="F1" s="43"/>
      <c r="G1" s="43" t="s">
        <v>1</v>
      </c>
      <c r="H1" s="43"/>
      <c r="I1" s="43"/>
      <c r="J1" s="43"/>
      <c r="K1" s="43" t="s">
        <v>2</v>
      </c>
      <c r="L1" s="43"/>
      <c r="M1" s="43"/>
      <c r="N1" s="43"/>
      <c r="O1" s="43" t="s">
        <v>3</v>
      </c>
      <c r="P1" s="43"/>
      <c r="Q1" s="43"/>
      <c r="R1" s="43"/>
      <c r="S1" s="43" t="s">
        <v>4</v>
      </c>
      <c r="T1" s="43"/>
      <c r="U1" s="43"/>
      <c r="V1" s="43"/>
      <c r="W1" s="43" t="s">
        <v>5</v>
      </c>
      <c r="X1" s="43"/>
      <c r="Y1" s="43"/>
      <c r="Z1" s="43"/>
    </row>
    <row r="2" spans="2:26">
      <c r="B2" s="3" t="s">
        <v>54</v>
      </c>
      <c r="C2" s="3" t="s">
        <v>55</v>
      </c>
      <c r="D2" s="3" t="s">
        <v>56</v>
      </c>
      <c r="E2" s="3" t="s">
        <v>57</v>
      </c>
      <c r="F2" s="3" t="s">
        <v>58</v>
      </c>
      <c r="G2" s="3" t="s">
        <v>55</v>
      </c>
      <c r="H2" s="3" t="s">
        <v>56</v>
      </c>
      <c r="I2" s="3" t="s">
        <v>57</v>
      </c>
      <c r="J2" s="3" t="s">
        <v>58</v>
      </c>
      <c r="K2" s="3" t="s">
        <v>55</v>
      </c>
      <c r="L2" s="3" t="s">
        <v>56</v>
      </c>
      <c r="M2" s="3" t="s">
        <v>57</v>
      </c>
      <c r="N2" s="3" t="s">
        <v>58</v>
      </c>
      <c r="O2" s="3" t="s">
        <v>55</v>
      </c>
      <c r="P2" s="3" t="s">
        <v>56</v>
      </c>
      <c r="Q2" s="3" t="s">
        <v>57</v>
      </c>
      <c r="R2" s="3" t="s">
        <v>58</v>
      </c>
      <c r="S2" s="3" t="s">
        <v>55</v>
      </c>
      <c r="T2" s="3" t="s">
        <v>56</v>
      </c>
      <c r="U2" s="3" t="s">
        <v>57</v>
      </c>
      <c r="V2" s="3" t="s">
        <v>58</v>
      </c>
      <c r="W2" s="3" t="s">
        <v>55</v>
      </c>
      <c r="X2" s="3" t="s">
        <v>56</v>
      </c>
      <c r="Y2" s="3" t="s">
        <v>57</v>
      </c>
      <c r="Z2" s="3" t="s">
        <v>58</v>
      </c>
    </row>
    <row r="3" spans="2:26">
      <c r="B3" s="26">
        <v>44896</v>
      </c>
      <c r="C3" s="11">
        <v>0.58636363636363631</v>
      </c>
      <c r="D3" s="11">
        <v>0.79545454545454541</v>
      </c>
      <c r="E3" s="11">
        <v>0.30909090909090908</v>
      </c>
      <c r="F3" s="11">
        <v>0.99090909090909096</v>
      </c>
      <c r="G3" s="11" t="s">
        <v>7</v>
      </c>
      <c r="H3" s="11" t="s">
        <v>7</v>
      </c>
      <c r="I3" s="11" t="s">
        <v>7</v>
      </c>
      <c r="J3" s="11" t="s">
        <v>7</v>
      </c>
      <c r="K3" s="11">
        <v>0.59374999999999989</v>
      </c>
      <c r="L3" s="11">
        <v>0.81249999999999989</v>
      </c>
      <c r="M3" s="11">
        <v>0.28125</v>
      </c>
      <c r="N3" s="11">
        <v>1</v>
      </c>
      <c r="O3" s="11">
        <v>0.52500000000000002</v>
      </c>
      <c r="P3" s="11">
        <v>0.87000000000000011</v>
      </c>
      <c r="Q3" s="11">
        <v>0.52500000000000002</v>
      </c>
      <c r="R3" s="11">
        <v>0.96500000000000008</v>
      </c>
      <c r="S3" s="11" t="s">
        <v>7</v>
      </c>
      <c r="T3" s="11" t="s">
        <v>7</v>
      </c>
      <c r="U3" s="11" t="s">
        <v>7</v>
      </c>
      <c r="V3" s="11" t="s">
        <v>7</v>
      </c>
      <c r="W3" s="11" t="s">
        <v>7</v>
      </c>
      <c r="X3" s="11" t="s">
        <v>7</v>
      </c>
      <c r="Y3" s="11" t="s">
        <v>7</v>
      </c>
      <c r="Z3" s="11" t="s">
        <v>7</v>
      </c>
    </row>
    <row r="4" spans="2:26">
      <c r="B4" s="26">
        <v>44927</v>
      </c>
      <c r="C4" s="11">
        <v>0.52446808510638288</v>
      </c>
      <c r="D4" s="11">
        <v>0.48085106382978737</v>
      </c>
      <c r="E4" s="11">
        <v>0.27207446808510638</v>
      </c>
      <c r="F4" s="11">
        <v>1</v>
      </c>
      <c r="G4" s="11" t="s">
        <v>7</v>
      </c>
      <c r="H4" s="11" t="s">
        <v>7</v>
      </c>
      <c r="I4" s="11" t="s">
        <v>7</v>
      </c>
      <c r="J4" s="11" t="s">
        <v>7</v>
      </c>
      <c r="K4" s="11">
        <v>0.43529411764705872</v>
      </c>
      <c r="L4" s="11">
        <v>0.62058823529411755</v>
      </c>
      <c r="M4" s="11">
        <v>0.42058823529411765</v>
      </c>
      <c r="N4" s="11">
        <v>1</v>
      </c>
      <c r="O4" s="11">
        <v>0.85588235294117654</v>
      </c>
      <c r="P4" s="11">
        <v>0.91764705882352937</v>
      </c>
      <c r="Q4" s="11">
        <v>9.5294117647058807E-2</v>
      </c>
      <c r="R4" s="11">
        <v>1</v>
      </c>
      <c r="S4" s="11" t="s">
        <v>7</v>
      </c>
      <c r="T4" s="11" t="s">
        <v>7</v>
      </c>
      <c r="U4" s="11" t="s">
        <v>7</v>
      </c>
      <c r="V4" s="11" t="s">
        <v>7</v>
      </c>
      <c r="W4" s="11">
        <v>0.81428571428571428</v>
      </c>
      <c r="X4" s="11">
        <v>0.72272727272727266</v>
      </c>
      <c r="Y4" s="11">
        <v>0.20129870129870128</v>
      </c>
      <c r="Z4" s="11">
        <v>1</v>
      </c>
    </row>
    <row r="5" spans="2:26">
      <c r="B5" s="26">
        <v>44958</v>
      </c>
      <c r="C5" s="11">
        <v>0.91477272727272729</v>
      </c>
      <c r="D5" s="11">
        <v>0.91363636363636369</v>
      </c>
      <c r="E5" s="11">
        <v>0.255</v>
      </c>
      <c r="F5" s="11">
        <v>1</v>
      </c>
      <c r="G5" s="11">
        <v>0.94772727272727275</v>
      </c>
      <c r="H5" s="11">
        <v>0.99090909090909096</v>
      </c>
      <c r="I5" s="11">
        <v>5.4545454545454536E-2</v>
      </c>
      <c r="J5" s="11">
        <v>1</v>
      </c>
      <c r="K5" s="11">
        <v>0.5675</v>
      </c>
      <c r="L5" s="11">
        <v>0.98499999999999999</v>
      </c>
      <c r="M5" s="11">
        <v>0.2</v>
      </c>
      <c r="N5" s="11">
        <v>1</v>
      </c>
      <c r="O5" s="11">
        <v>0.90487804878048794</v>
      </c>
      <c r="P5" s="11">
        <v>0.96097560975609742</v>
      </c>
      <c r="Q5" s="11">
        <v>0.10536585365853657</v>
      </c>
      <c r="R5" s="11">
        <v>1</v>
      </c>
      <c r="S5" s="11">
        <v>0.82424242424242433</v>
      </c>
      <c r="T5" s="11">
        <v>0.93939393939393923</v>
      </c>
      <c r="U5" s="11">
        <v>0.33030303030303032</v>
      </c>
      <c r="V5" s="11">
        <v>1</v>
      </c>
      <c r="W5" s="11">
        <v>0.9177884615384615</v>
      </c>
      <c r="X5" s="11">
        <v>0.98942307692307685</v>
      </c>
      <c r="Y5" s="11">
        <v>0.30769230769230771</v>
      </c>
      <c r="Z5" s="11">
        <v>1</v>
      </c>
    </row>
    <row r="6" spans="2:26">
      <c r="B6" s="26">
        <v>44986</v>
      </c>
      <c r="C6" s="11">
        <v>0.97600000000000009</v>
      </c>
      <c r="D6" s="11">
        <v>0.78000000000000014</v>
      </c>
      <c r="E6" s="11">
        <v>0.35699999999999998</v>
      </c>
      <c r="F6" s="11">
        <v>1</v>
      </c>
      <c r="G6" s="11">
        <v>0.94400000000000006</v>
      </c>
      <c r="H6" s="11">
        <v>0.98699999999999999</v>
      </c>
      <c r="I6" s="11">
        <v>0.24499999999999997</v>
      </c>
      <c r="J6" s="11">
        <v>1</v>
      </c>
      <c r="K6" s="11">
        <v>0.877</v>
      </c>
      <c r="L6" s="11">
        <v>0.98199999999999987</v>
      </c>
      <c r="M6" s="11">
        <v>0.13999999999999999</v>
      </c>
      <c r="N6" s="11">
        <v>1</v>
      </c>
      <c r="O6" s="11">
        <v>0.81150000000000011</v>
      </c>
      <c r="P6" s="11">
        <v>0.89</v>
      </c>
      <c r="Q6" s="11">
        <v>0.19900000000000004</v>
      </c>
      <c r="R6" s="11">
        <v>1</v>
      </c>
      <c r="S6" s="11">
        <v>0.84299999999999986</v>
      </c>
      <c r="T6" s="11">
        <v>0.995</v>
      </c>
      <c r="U6" s="11">
        <v>0.23999999999999996</v>
      </c>
      <c r="V6" s="11">
        <v>1</v>
      </c>
      <c r="W6" s="11">
        <v>0.93500000000000005</v>
      </c>
      <c r="X6" s="11">
        <v>0.98299999999999998</v>
      </c>
      <c r="Y6" s="11">
        <v>0.21999999999999995</v>
      </c>
      <c r="Z6" s="11">
        <v>1</v>
      </c>
    </row>
    <row r="7" spans="2:26">
      <c r="B7" s="26">
        <v>45017</v>
      </c>
      <c r="C7" s="11">
        <v>0.9405</v>
      </c>
      <c r="D7" s="11">
        <v>0.90800000000000014</v>
      </c>
      <c r="E7" s="11">
        <v>0.26800000000000002</v>
      </c>
      <c r="F7" s="11">
        <v>1</v>
      </c>
      <c r="G7" s="11">
        <v>0.96000000000000008</v>
      </c>
      <c r="H7" s="11">
        <v>0.99199999999999999</v>
      </c>
      <c r="I7" s="11">
        <v>0.42000000000000004</v>
      </c>
      <c r="J7" s="11">
        <v>1</v>
      </c>
      <c r="K7" s="11">
        <v>0.86099999999999999</v>
      </c>
      <c r="L7" s="11">
        <v>0.98799999999999988</v>
      </c>
      <c r="M7" s="11">
        <v>0.371</v>
      </c>
      <c r="N7" s="11">
        <v>1</v>
      </c>
      <c r="O7" s="11">
        <v>0.95500000000000007</v>
      </c>
      <c r="P7" s="11">
        <v>0.97399999999999998</v>
      </c>
      <c r="Q7" s="11">
        <v>0.46800000000000008</v>
      </c>
      <c r="R7" s="11">
        <v>0.99099999999999988</v>
      </c>
      <c r="S7" s="11">
        <v>0.91850000000000009</v>
      </c>
      <c r="T7" s="11">
        <v>0.99999999999999989</v>
      </c>
      <c r="U7" s="11">
        <v>0.30499999999999994</v>
      </c>
      <c r="V7" s="11">
        <v>1</v>
      </c>
      <c r="W7" s="11">
        <v>0.96500000000000008</v>
      </c>
      <c r="X7" s="11">
        <v>0.99999999999999989</v>
      </c>
      <c r="Y7" s="11">
        <v>0.32299999999999995</v>
      </c>
      <c r="Z7" s="11">
        <v>1</v>
      </c>
    </row>
    <row r="8" spans="2:26">
      <c r="B8" s="26">
        <v>45047</v>
      </c>
      <c r="C8" s="11">
        <v>1.0000000000000002</v>
      </c>
      <c r="D8" s="11">
        <v>0.99999999999999989</v>
      </c>
      <c r="E8" s="11">
        <v>0.66999999999999993</v>
      </c>
      <c r="F8" s="11">
        <v>1</v>
      </c>
      <c r="G8" s="11">
        <v>0.94545454545454544</v>
      </c>
      <c r="H8" s="11">
        <v>0.97272727272727266</v>
      </c>
      <c r="I8" s="11">
        <v>0.67727272727272714</v>
      </c>
      <c r="J8" s="11">
        <v>1</v>
      </c>
      <c r="K8" s="11">
        <v>0.86666666666666659</v>
      </c>
      <c r="L8" s="11">
        <v>0.99999999999999989</v>
      </c>
      <c r="M8" s="11">
        <v>0.37619047619047619</v>
      </c>
      <c r="N8" s="11">
        <v>1</v>
      </c>
      <c r="O8" s="11">
        <v>0.97500000000000009</v>
      </c>
      <c r="P8" s="11">
        <v>0.95666666666666667</v>
      </c>
      <c r="Q8" s="11">
        <v>0.21785714285714283</v>
      </c>
      <c r="R8" s="11">
        <v>0.99256198347107438</v>
      </c>
      <c r="S8" s="11">
        <v>0.87682926829268293</v>
      </c>
      <c r="T8" s="11">
        <v>0.99999999999999989</v>
      </c>
      <c r="U8" s="11">
        <v>0.24333333333333332</v>
      </c>
      <c r="V8" s="11">
        <v>1</v>
      </c>
      <c r="W8" s="11">
        <v>0.9467741935483871</v>
      </c>
      <c r="X8" s="11">
        <v>0.99516129032258061</v>
      </c>
      <c r="Y8" s="11">
        <v>0.56612903225806432</v>
      </c>
      <c r="Z8" s="11">
        <v>0.98448275862068968</v>
      </c>
    </row>
    <row r="9" spans="2:26">
      <c r="B9" s="26">
        <v>45078</v>
      </c>
      <c r="C9" s="11">
        <v>0.93846153846153857</v>
      </c>
      <c r="D9" s="11">
        <v>0.85769230769230775</v>
      </c>
      <c r="E9" s="11">
        <v>0.61923076923076914</v>
      </c>
      <c r="F9" s="11">
        <v>0.45285714285714285</v>
      </c>
      <c r="G9" s="11">
        <v>1.0000000000000002</v>
      </c>
      <c r="H9" s="11">
        <v>0.97435897435897434</v>
      </c>
      <c r="I9" s="11">
        <v>1</v>
      </c>
      <c r="J9" s="11">
        <v>0.68181818181818188</v>
      </c>
      <c r="K9" s="11">
        <v>0.99354838709677418</v>
      </c>
      <c r="L9" s="11">
        <v>0.97741935483870979</v>
      </c>
      <c r="M9" s="11">
        <v>0.65967741935483859</v>
      </c>
      <c r="N9" s="11">
        <v>0.8214285714285714</v>
      </c>
      <c r="O9" s="11">
        <v>0.99459459459459465</v>
      </c>
      <c r="P9" s="11">
        <v>0.98378378378378384</v>
      </c>
      <c r="Q9" s="11">
        <v>0.76891891891891895</v>
      </c>
      <c r="R9" s="11">
        <v>0.48529411764705882</v>
      </c>
      <c r="S9" s="11">
        <v>0.97291666666666676</v>
      </c>
      <c r="T9" s="11">
        <v>0.96666666666666667</v>
      </c>
      <c r="U9" s="11">
        <v>0.89583333333333326</v>
      </c>
      <c r="V9" s="11">
        <v>1</v>
      </c>
      <c r="W9" s="11">
        <v>0.84687500000000004</v>
      </c>
      <c r="X9" s="11">
        <v>0.99999999999999989</v>
      </c>
      <c r="Y9" s="11">
        <v>0.86874999999999991</v>
      </c>
      <c r="Z9" s="11">
        <v>0.71249999999999991</v>
      </c>
    </row>
    <row r="10" spans="2:26">
      <c r="B10" s="26">
        <v>45108</v>
      </c>
      <c r="C10" s="11">
        <v>0.87000000000000011</v>
      </c>
      <c r="D10" s="11">
        <v>0.72666666666666657</v>
      </c>
      <c r="E10" s="11">
        <v>0.41000000000000003</v>
      </c>
      <c r="F10" s="11">
        <v>0.88043478260869579</v>
      </c>
      <c r="G10" s="11">
        <v>0.79583333333333328</v>
      </c>
      <c r="H10" s="11">
        <v>0.93333333333333335</v>
      </c>
      <c r="I10" s="11">
        <v>0.36035353535353531</v>
      </c>
      <c r="J10" s="11">
        <v>0.77954545454545454</v>
      </c>
      <c r="K10" s="11">
        <v>0.796875</v>
      </c>
      <c r="L10" s="11">
        <v>0.99687500000000007</v>
      </c>
      <c r="M10" s="11">
        <v>0.27625</v>
      </c>
      <c r="N10" s="11">
        <v>0.95714285714285707</v>
      </c>
      <c r="O10" s="11">
        <v>0.95476190476190481</v>
      </c>
      <c r="P10" s="11">
        <v>0.86190476190476195</v>
      </c>
      <c r="Q10" s="11">
        <v>0.55000000000000004</v>
      </c>
      <c r="R10" s="11">
        <v>0.88050847457627124</v>
      </c>
      <c r="S10" s="11">
        <v>0.76384615384615395</v>
      </c>
      <c r="T10" s="11">
        <v>0.99384615384615393</v>
      </c>
      <c r="U10" s="11">
        <v>0.31846153846153846</v>
      </c>
      <c r="V10" s="11">
        <v>0.98043478260869565</v>
      </c>
      <c r="W10" s="11">
        <v>0.83095238095238089</v>
      </c>
      <c r="X10" s="11">
        <v>0.95238095238095233</v>
      </c>
      <c r="Y10" s="11">
        <v>0.526984126984127</v>
      </c>
      <c r="Z10" s="11">
        <v>0.98448275862068968</v>
      </c>
    </row>
  </sheetData>
  <mergeCells count="6">
    <mergeCell ref="S1:V1"/>
    <mergeCell ref="W1:Z1"/>
    <mergeCell ref="C1:F1"/>
    <mergeCell ref="G1:J1"/>
    <mergeCell ref="K1:N1"/>
    <mergeCell ref="O1:R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c645e0-324b-47a2-a75b-3f20b03a65ee">
      <Terms xmlns="http://schemas.microsoft.com/office/infopath/2007/PartnerControls"/>
    </lcf76f155ced4ddcb4097134ff3c332f>
    <TaxCatchAll xmlns="2e2d1f0f-7081-432e-85ae-fb2e2ba51ec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B75B39606F494E912BBE77E540AB0D" ma:contentTypeVersion="11" ma:contentTypeDescription="Crear nuevo documento." ma:contentTypeScope="" ma:versionID="fdb89bc33eba3185aff92f3b4b7d5990">
  <xsd:schema xmlns:xsd="http://www.w3.org/2001/XMLSchema" xmlns:xs="http://www.w3.org/2001/XMLSchema" xmlns:p="http://schemas.microsoft.com/office/2006/metadata/properties" xmlns:ns2="95c645e0-324b-47a2-a75b-3f20b03a65ee" xmlns:ns3="2e2d1f0f-7081-432e-85ae-fb2e2ba51ecd" targetNamespace="http://schemas.microsoft.com/office/2006/metadata/properties" ma:root="true" ma:fieldsID="8848ce226c93c5aad8667dfd7ac563ac" ns2:_="" ns3:_="">
    <xsd:import namespace="95c645e0-324b-47a2-a75b-3f20b03a65ee"/>
    <xsd:import namespace="2e2d1f0f-7081-432e-85ae-fb2e2ba51e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645e0-324b-47a2-a75b-3f20b03a65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a4380fc9-b7bd-4a91-9b9f-4da8a7e290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d1f0f-7081-432e-85ae-fb2e2ba51ec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d82ee50-4dd8-4f67-abf7-e492b03d9fb8}" ma:internalName="TaxCatchAll" ma:showField="CatchAllData" ma:web="2e2d1f0f-7081-432e-85ae-fb2e2ba51e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8DA9E0-178F-4363-BB87-F8F15B954FEC}"/>
</file>

<file path=customXml/itemProps2.xml><?xml version="1.0" encoding="utf-8"?>
<ds:datastoreItem xmlns:ds="http://schemas.openxmlformats.org/officeDocument/2006/customXml" ds:itemID="{7B109B49-81C9-488B-93C1-99AF9DB16D70}"/>
</file>

<file path=customXml/itemProps3.xml><?xml version="1.0" encoding="utf-8"?>
<ds:datastoreItem xmlns:ds="http://schemas.openxmlformats.org/officeDocument/2006/customXml" ds:itemID="{F4E2B2AE-4554-4805-86CF-10736D43AC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Matias Ramirez Ureta</dc:creator>
  <cp:keywords/>
  <dc:description/>
  <cp:lastModifiedBy>Matias Ramirez Ureta</cp:lastModifiedBy>
  <cp:revision/>
  <dcterms:created xsi:type="dcterms:W3CDTF">2023-08-14T20:31:44Z</dcterms:created>
  <dcterms:modified xsi:type="dcterms:W3CDTF">2023-08-16T17:27:47Z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0x0101003DB75B39606F494E912BBE77E540AB0D</vt:lpwstr>
  </property>
  <property fmtid="{D5CDD505-2E9C-101B-9397-08002B2CF9AE}" pid="3" name="MediaServiceImageTags">
    <vt:lpwstr/>
  </property>
</Properties>
</file>