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uzman\Documents\# Febrero\3. PO Modificado 2024 - Plan Marzo\U12\"/>
    </mc:Choice>
  </mc:AlternateContent>
  <xr:revisionPtr revIDLastSave="0" documentId="13_ncr:1_{A3817890-7B3D-4E15-A46A-6129F1CF2CCA}" xr6:coauthVersionLast="47" xr6:coauthVersionMax="47" xr10:uidLastSave="{00000000-0000-0000-0000-000000000000}"/>
  <bookViews>
    <workbookView xWindow="-110" yWindow="-110" windowWidth="19420" windowHeight="10420" tabRatio="660" xr2:uid="{CAB77FD6-9A28-4E0A-A940-9BCEFF7722D4}"/>
  </bookViews>
  <sheets>
    <sheet name="1" sheetId="30" r:id="rId1"/>
    <sheet name="3" sheetId="38" r:id="rId2"/>
    <sheet name="7" sheetId="1" r:id="rId3"/>
    <sheet name="8" sheetId="25" r:id="rId4"/>
    <sheet name="9" sheetId="36" r:id="rId5"/>
    <sheet name="10" sheetId="6" r:id="rId6"/>
    <sheet name="12" sheetId="40" r:id="rId7"/>
    <sheet name="24" sheetId="35" r:id="rId8"/>
    <sheet name="Km" sheetId="41" r:id="rId9"/>
    <sheet name="Resumen" sheetId="39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25" l="1"/>
  <c r="E24" i="25"/>
  <c r="F24" i="25"/>
  <c r="G24" i="25"/>
  <c r="H24" i="25"/>
  <c r="I24" i="25"/>
  <c r="J24" i="25"/>
  <c r="K24" i="25"/>
  <c r="L24" i="25"/>
  <c r="D25" i="25"/>
  <c r="E25" i="25"/>
  <c r="F25" i="25"/>
  <c r="G25" i="25"/>
  <c r="H25" i="25"/>
  <c r="I25" i="25"/>
  <c r="J25" i="25"/>
  <c r="K25" i="25"/>
  <c r="L25" i="25"/>
  <c r="B13" i="25" l="1"/>
  <c r="B12" i="25"/>
  <c r="B11" i="25"/>
  <c r="B10" i="25"/>
  <c r="B9" i="25"/>
  <c r="B8" i="25"/>
  <c r="I7" i="38"/>
  <c r="I6" i="38"/>
  <c r="I8" i="38" s="1"/>
  <c r="C9" i="6"/>
  <c r="C10" i="6" s="1"/>
  <c r="E9" i="6"/>
  <c r="F9" i="6"/>
  <c r="G9" i="6"/>
  <c r="I9" i="6"/>
  <c r="I10" i="6" s="1"/>
  <c r="D10" i="6"/>
  <c r="E10" i="6"/>
  <c r="F10" i="6"/>
  <c r="G10" i="6"/>
  <c r="H10" i="6"/>
  <c r="C12" i="6"/>
  <c r="C13" i="6" s="1"/>
  <c r="D12" i="6"/>
  <c r="D13" i="6" s="1"/>
  <c r="E12" i="6"/>
  <c r="E13" i="6" s="1"/>
  <c r="F12" i="6"/>
  <c r="F13" i="6" s="1"/>
  <c r="G12" i="6"/>
  <c r="H13" i="6"/>
  <c r="I12" i="6"/>
  <c r="I13" i="6" s="1"/>
  <c r="G13" i="6"/>
  <c r="C15" i="6"/>
  <c r="C16" i="6" s="1"/>
  <c r="D16" i="6"/>
  <c r="E16" i="6"/>
  <c r="F15" i="6"/>
  <c r="F16" i="6" s="1"/>
  <c r="G15" i="6"/>
  <c r="G16" i="6" s="1"/>
  <c r="H15" i="6"/>
  <c r="H16" i="6" s="1"/>
  <c r="I15" i="6"/>
  <c r="I16" i="6" s="1"/>
  <c r="C18" i="6"/>
  <c r="C19" i="6" s="1"/>
  <c r="D19" i="6"/>
  <c r="E18" i="6"/>
  <c r="E19" i="6" s="1"/>
  <c r="F18" i="6"/>
  <c r="F19" i="6" s="1"/>
  <c r="G18" i="6"/>
  <c r="G19" i="6" s="1"/>
  <c r="H18" i="6"/>
  <c r="H19" i="6" s="1"/>
  <c r="I18" i="6"/>
  <c r="I19" i="6" s="1"/>
  <c r="J18" i="25" l="1"/>
  <c r="H6" i="38"/>
  <c r="I12" i="25" l="1"/>
  <c r="F19" i="25"/>
  <c r="L12" i="25"/>
  <c r="E12" i="25"/>
  <c r="L13" i="25"/>
  <c r="K12" i="25"/>
  <c r="I18" i="25"/>
  <c r="E13" i="25"/>
  <c r="I19" i="25"/>
  <c r="E19" i="25"/>
  <c r="F18" i="25"/>
  <c r="F12" i="25"/>
  <c r="G19" i="25"/>
  <c r="H19" i="25"/>
  <c r="J19" i="25"/>
  <c r="D18" i="25"/>
  <c r="K19" i="25"/>
  <c r="E18" i="25"/>
  <c r="L19" i="25"/>
  <c r="G18" i="25"/>
  <c r="H18" i="25"/>
  <c r="K18" i="25"/>
  <c r="L18" i="25"/>
  <c r="D19" i="25"/>
  <c r="D13" i="25"/>
  <c r="F13" i="25"/>
  <c r="G13" i="25"/>
  <c r="H13" i="25"/>
  <c r="I13" i="25"/>
  <c r="J13" i="25"/>
  <c r="D12" i="25"/>
  <c r="K13" i="25"/>
  <c r="G12" i="25"/>
  <c r="H12" i="25"/>
  <c r="J12" i="25"/>
  <c r="K31" i="25" l="1"/>
  <c r="K30" i="25"/>
  <c r="D30" i="25"/>
  <c r="L25" i="1"/>
  <c r="K25" i="1"/>
  <c r="J25" i="1"/>
  <c r="I25" i="1"/>
  <c r="H25" i="1"/>
  <c r="G25" i="1"/>
  <c r="F25" i="1"/>
  <c r="E25" i="1"/>
  <c r="D25" i="1"/>
  <c r="L24" i="1"/>
  <c r="K24" i="1"/>
  <c r="J24" i="1"/>
  <c r="I24" i="1"/>
  <c r="H24" i="1"/>
  <c r="G24" i="1"/>
  <c r="F24" i="1"/>
  <c r="E24" i="1"/>
  <c r="D24" i="1"/>
  <c r="H22" i="38"/>
  <c r="H21" i="38"/>
  <c r="H20" i="38"/>
  <c r="I10" i="38"/>
  <c r="H7" i="38"/>
  <c r="H10" i="38" s="1"/>
  <c r="I11" i="38"/>
  <c r="H8" i="38"/>
  <c r="H11" i="38" s="1"/>
  <c r="E30" i="25" l="1"/>
  <c r="L31" i="25"/>
  <c r="H30" i="25"/>
  <c r="J30" i="25"/>
  <c r="J31" i="25"/>
  <c r="D31" i="25"/>
  <c r="E31" i="25"/>
  <c r="G31" i="25"/>
  <c r="F31" i="25"/>
  <c r="I31" i="25"/>
  <c r="G30" i="25"/>
  <c r="L30" i="25"/>
  <c r="H31" i="25"/>
  <c r="F30" i="25"/>
  <c r="I30" i="25"/>
  <c r="D12" i="1" l="1"/>
  <c r="D13" i="1"/>
  <c r="D18" i="1"/>
  <c r="D19" i="1"/>
  <c r="D30" i="1"/>
  <c r="D31" i="1"/>
  <c r="L31" i="1"/>
  <c r="K31" i="1"/>
  <c r="J31" i="1"/>
  <c r="I31" i="1"/>
  <c r="H31" i="1"/>
  <c r="G31" i="1"/>
  <c r="F31" i="1"/>
  <c r="E31" i="1"/>
  <c r="L30" i="1"/>
  <c r="K30" i="1"/>
  <c r="J30" i="1"/>
  <c r="I30" i="1"/>
  <c r="H30" i="1"/>
  <c r="G30" i="1"/>
  <c r="F30" i="1"/>
  <c r="E30" i="1"/>
  <c r="L19" i="1"/>
  <c r="K19" i="1"/>
  <c r="J19" i="1"/>
  <c r="I19" i="1"/>
  <c r="H19" i="1"/>
  <c r="G19" i="1"/>
  <c r="F19" i="1"/>
  <c r="E19" i="1"/>
  <c r="L18" i="1"/>
  <c r="K18" i="1"/>
  <c r="J18" i="1"/>
  <c r="I18" i="1"/>
  <c r="H18" i="1"/>
  <c r="G18" i="1"/>
  <c r="F18" i="1"/>
  <c r="E18" i="1"/>
  <c r="J12" i="1"/>
  <c r="K12" i="1"/>
  <c r="J13" i="1"/>
  <c r="K13" i="1"/>
  <c r="J22" i="38" l="1"/>
  <c r="E7" i="38" l="1"/>
  <c r="F7" i="38"/>
  <c r="G7" i="38"/>
  <c r="J7" i="38"/>
  <c r="K7" i="38"/>
  <c r="D7" i="38"/>
  <c r="D5" i="35" l="1"/>
  <c r="D6" i="35"/>
  <c r="D7" i="35"/>
  <c r="H12" i="1" l="1"/>
  <c r="L12" i="1"/>
  <c r="E13" i="1"/>
  <c r="F13" i="1"/>
  <c r="G13" i="1"/>
  <c r="H13" i="1"/>
  <c r="I13" i="1"/>
  <c r="L13" i="1"/>
  <c r="E12" i="1"/>
  <c r="F12" i="1"/>
  <c r="G12" i="1"/>
  <c r="I12" i="1"/>
  <c r="D10" i="38" l="1"/>
  <c r="E10" i="38"/>
  <c r="F10" i="38"/>
  <c r="G10" i="38"/>
  <c r="J10" i="38"/>
  <c r="K10" i="38"/>
  <c r="D20" i="38"/>
  <c r="F20" i="38"/>
  <c r="J20" i="38"/>
  <c r="D21" i="38"/>
  <c r="F21" i="38"/>
  <c r="J21" i="38"/>
  <c r="D22" i="38"/>
  <c r="F22" i="38"/>
  <c r="K6" i="38" l="1"/>
  <c r="K8" i="38" s="1"/>
  <c r="J6" i="38"/>
  <c r="J8" i="38" s="1"/>
  <c r="G6" i="38"/>
  <c r="G8" i="38" s="1"/>
  <c r="F6" i="38"/>
  <c r="F8" i="38" s="1"/>
  <c r="E6" i="38"/>
  <c r="E8" i="38" s="1"/>
  <c r="D6" i="38"/>
  <c r="D8" i="38" s="1"/>
  <c r="K11" i="38" l="1"/>
  <c r="D11" i="38"/>
  <c r="F11" i="38"/>
  <c r="E11" i="38"/>
  <c r="G11" i="38"/>
  <c r="J11" i="38"/>
  <c r="B10" i="6" l="1"/>
  <c r="B9" i="6"/>
  <c r="B8" i="6"/>
  <c r="B9" i="1"/>
  <c r="B10" i="1"/>
  <c r="B11" i="1"/>
  <c r="B12" i="1"/>
  <c r="B13" i="1"/>
  <c r="B8" i="1"/>
  <c r="D3" i="38"/>
  <c r="D4" i="35" l="1"/>
</calcChain>
</file>

<file path=xl/sharedStrings.xml><?xml version="1.0" encoding="utf-8"?>
<sst xmlns="http://schemas.openxmlformats.org/spreadsheetml/2006/main" count="275" uniqueCount="106">
  <si>
    <t>Escenario</t>
  </si>
  <si>
    <t>Actual</t>
  </si>
  <si>
    <t>Propuesta</t>
  </si>
  <si>
    <t>Delta %</t>
  </si>
  <si>
    <t>Kilómetros Comerciales SAB</t>
  </si>
  <si>
    <t>Kilómetros Comerciales DOM</t>
  </si>
  <si>
    <t>Propuesto</t>
  </si>
  <si>
    <t>TNOC</t>
  </si>
  <si>
    <t>PMA</t>
  </si>
  <si>
    <t>TPMA</t>
  </si>
  <si>
    <t>FPMA</t>
  </si>
  <si>
    <t>PMD</t>
  </si>
  <si>
    <t>FPTA</t>
  </si>
  <si>
    <t>Servicio</t>
  </si>
  <si>
    <t>Sentido</t>
  </si>
  <si>
    <t>FPNOC</t>
  </si>
  <si>
    <t>Laboral</t>
  </si>
  <si>
    <t>Código TS</t>
  </si>
  <si>
    <t>Código Usuario</t>
  </si>
  <si>
    <t>Ida</t>
  </si>
  <si>
    <t>Ret</t>
  </si>
  <si>
    <t xml:space="preserve">Ida </t>
  </si>
  <si>
    <t>B</t>
  </si>
  <si>
    <t>Tabla 1: Servicios a modificar y tipo de modificación incluido en la propuesta.</t>
  </si>
  <si>
    <t>Tipo de modificación</t>
  </si>
  <si>
    <t>Tabla 3: Distancia y kilómetros comerciales situación actual y propuesta</t>
  </si>
  <si>
    <t>Diferencia</t>
  </si>
  <si>
    <t>Tabla 8: Capacidades máximas por macroperiodo del día Laboral (capacidades/hora) en situación actual y propuesta</t>
  </si>
  <si>
    <t>Tabla 7: Frecuencias máximas por macroperiodo del día Laboral (buses/hora) en situación actual y propuesta</t>
  </si>
  <si>
    <t>Tabla 10: Flota máxima requerida (Buses) por macroperiodo del día Laboral en situación actual y propuesta</t>
  </si>
  <si>
    <t>Cobertura</t>
  </si>
  <si>
    <t>Flota PO Vigente</t>
  </si>
  <si>
    <t>Flota Propuesta</t>
  </si>
  <si>
    <t>Destino u Origen buses</t>
  </si>
  <si>
    <t>Tabla 24: Diferencia de flota y justificación de esta</t>
  </si>
  <si>
    <t>Tipo de bus</t>
  </si>
  <si>
    <t>Tabla 9: Tipo de bus a utilizar en servicio modificado</t>
  </si>
  <si>
    <t>NOCTURNO</t>
  </si>
  <si>
    <t>MAÑANA</t>
  </si>
  <si>
    <t>VALLE  1</t>
  </si>
  <si>
    <t>MEDIODÍA</t>
  </si>
  <si>
    <t xml:space="preserve">VALLE  2 </t>
  </si>
  <si>
    <t>TARDE</t>
  </si>
  <si>
    <t>TRANSICIÓN</t>
  </si>
  <si>
    <t>Criterio</t>
  </si>
  <si>
    <t>Tasa de ocupación</t>
  </si>
  <si>
    <t>Transbordo</t>
  </si>
  <si>
    <t>Sincronización</t>
  </si>
  <si>
    <t>Impacto en tiempos de viaje</t>
  </si>
  <si>
    <t>Impacto en tiempos de espera</t>
  </si>
  <si>
    <t>Impacto en tiempos de acceso</t>
  </si>
  <si>
    <t>Impacto sobre usuarios críticos</t>
  </si>
  <si>
    <t>Distancia Máxima base [km]</t>
  </si>
  <si>
    <t>Distancia Máxima integrada [km]</t>
  </si>
  <si>
    <t>Kilómetros Comerciales LAB</t>
  </si>
  <si>
    <t>Sección</t>
  </si>
  <si>
    <t>Impacto de la Propuesta</t>
  </si>
  <si>
    <t>4.1</t>
  </si>
  <si>
    <t>Estándares de calidad</t>
  </si>
  <si>
    <t>positiva</t>
  </si>
  <si>
    <t>4.1.1</t>
  </si>
  <si>
    <t>4.1.2</t>
  </si>
  <si>
    <t>Tiempos de espera</t>
  </si>
  <si>
    <t>4.1.3</t>
  </si>
  <si>
    <t>neutra</t>
  </si>
  <si>
    <t>4.1.4</t>
  </si>
  <si>
    <t>4.1.5</t>
  </si>
  <si>
    <t>Servicios expresos</t>
  </si>
  <si>
    <t>4.1.6</t>
  </si>
  <si>
    <t>Servicios nocturnos</t>
  </si>
  <si>
    <t>4.1.7</t>
  </si>
  <si>
    <t>4.2</t>
  </si>
  <si>
    <t>4.3</t>
  </si>
  <si>
    <t>4.4</t>
  </si>
  <si>
    <t>4.5</t>
  </si>
  <si>
    <t>4.6</t>
  </si>
  <si>
    <t>Impacto en la modificación de los KM y otros factores</t>
  </si>
  <si>
    <t>Modificación de oferta</t>
  </si>
  <si>
    <t>PTA1</t>
  </si>
  <si>
    <t>PTA2</t>
  </si>
  <si>
    <t>1221c</t>
  </si>
  <si>
    <t>1235c</t>
  </si>
  <si>
    <t>1235cy</t>
  </si>
  <si>
    <t>1236c</t>
  </si>
  <si>
    <t>1245c</t>
  </si>
  <si>
    <t>C01c</t>
  </si>
  <si>
    <t>Tabla 12: Transacciones promedio diario por tipo de día</t>
  </si>
  <si>
    <t>TRX Laboral</t>
  </si>
  <si>
    <t>TRX Sábado</t>
  </si>
  <si>
    <t>TRX Domingo</t>
  </si>
  <si>
    <t>Máx TRX/hra Mañana</t>
  </si>
  <si>
    <t>Máx TRX/hra Tarde</t>
  </si>
  <si>
    <t>Km Mes tipo (21,4,5)</t>
  </si>
  <si>
    <t>Proyectado</t>
  </si>
  <si>
    <t>Total</t>
  </si>
  <si>
    <t>1203c</t>
  </si>
  <si>
    <t>1207c</t>
  </si>
  <si>
    <t>1217v</t>
  </si>
  <si>
    <t>1227c</t>
  </si>
  <si>
    <t>1227cy</t>
  </si>
  <si>
    <t>1237c</t>
  </si>
  <si>
    <t>B y C</t>
  </si>
  <si>
    <t>1 bus reasignado desde el 1229 en PMA y 1237 en PTA</t>
  </si>
  <si>
    <t>1 bus reasignado al 1231 en PTA (máximo es en PMA)</t>
  </si>
  <si>
    <t>Extiende el tiempo de mayor exigencia</t>
  </si>
  <si>
    <t>1 bus reasignado al 1231 en PMA.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</si>
</sst>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4" fillId="0" borderId="0"/>
    <xf numFmtId="0" fontId="6" fillId="0" borderId="0"/>
    <xf numFmtId="0" fontId="4" fillId="0" borderId="0"/>
    <xf numFmtId="4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59">
    <xf numFmtId="0" fontId="0" fillId="0" borderId="0" xfId="0"/>
    <xf numFmtId="0" fontId="3" fillId="2" borderId="0" xfId="0" applyFont="1" applyFill="1"/>
    <xf numFmtId="0" fontId="3" fillId="0" borderId="0" xfId="0" applyFont="1"/>
    <xf numFmtId="0" fontId="2" fillId="0" borderId="0" xfId="0" applyFont="1"/>
    <xf numFmtId="20" fontId="8" fillId="3" borderId="7" xfId="0" applyNumberFormat="1" applyFont="1" applyFill="1" applyBorder="1" applyAlignment="1">
      <alignment horizontal="center"/>
    </xf>
    <xf numFmtId="20" fontId="8" fillId="3" borderId="8" xfId="0" applyNumberFormat="1" applyFont="1" applyFill="1" applyBorder="1" applyAlignment="1">
      <alignment horizontal="center"/>
    </xf>
    <xf numFmtId="20" fontId="8" fillId="3" borderId="9" xfId="0" applyNumberFormat="1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5" fillId="0" borderId="0" xfId="1" applyFont="1"/>
    <xf numFmtId="0" fontId="10" fillId="2" borderId="6" xfId="0" applyFont="1" applyFill="1" applyBorder="1" applyAlignment="1">
      <alignment horizontal="center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6" xfId="0" applyNumberFormat="1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 wrapText="1"/>
    </xf>
    <xf numFmtId="0" fontId="7" fillId="3" borderId="17" xfId="0" applyFont="1" applyFill="1" applyBorder="1" applyAlignment="1">
      <alignment horizontal="center" wrapText="1"/>
    </xf>
    <xf numFmtId="20" fontId="8" fillId="3" borderId="28" xfId="0" applyNumberFormat="1" applyFont="1" applyFill="1" applyBorder="1" applyAlignment="1">
      <alignment horizontal="center"/>
    </xf>
    <xf numFmtId="20" fontId="8" fillId="3" borderId="26" xfId="0" applyNumberFormat="1" applyFont="1" applyFill="1" applyBorder="1" applyAlignment="1">
      <alignment horizontal="center"/>
    </xf>
    <xf numFmtId="20" fontId="8" fillId="3" borderId="27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11" xfId="0" applyFont="1" applyFill="1" applyBorder="1" applyAlignment="1">
      <alignment horizontal="center"/>
    </xf>
    <xf numFmtId="1" fontId="6" fillId="2" borderId="12" xfId="0" applyNumberFormat="1" applyFont="1" applyFill="1" applyBorder="1" applyAlignment="1">
      <alignment horizontal="center" vertical="center"/>
    </xf>
    <xf numFmtId="1" fontId="6" fillId="2" borderId="3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" fillId="0" borderId="0" xfId="5"/>
    <xf numFmtId="0" fontId="1" fillId="4" borderId="11" xfId="5" applyFill="1" applyBorder="1" applyAlignment="1">
      <alignment horizontal="center"/>
    </xf>
    <xf numFmtId="0" fontId="1" fillId="4" borderId="11" xfId="5" applyFill="1" applyBorder="1"/>
    <xf numFmtId="0" fontId="1" fillId="0" borderId="11" xfId="5" applyBorder="1" applyAlignment="1">
      <alignment horizontal="center"/>
    </xf>
    <xf numFmtId="10" fontId="0" fillId="0" borderId="11" xfId="6" applyNumberFormat="1" applyFont="1" applyBorder="1" applyAlignment="1">
      <alignment horizontal="center"/>
    </xf>
    <xf numFmtId="0" fontId="2" fillId="0" borderId="0" xfId="5" applyFont="1"/>
    <xf numFmtId="0" fontId="3" fillId="4" borderId="19" xfId="0" applyFont="1" applyFill="1" applyBorder="1" applyAlignment="1">
      <alignment horizontal="center" textRotation="90"/>
    </xf>
    <xf numFmtId="0" fontId="3" fillId="4" borderId="20" xfId="0" applyFont="1" applyFill="1" applyBorder="1" applyAlignment="1">
      <alignment horizontal="center" textRotation="90"/>
    </xf>
    <xf numFmtId="0" fontId="3" fillId="4" borderId="21" xfId="0" applyFont="1" applyFill="1" applyBorder="1" applyAlignment="1">
      <alignment horizontal="center" textRotation="90"/>
    </xf>
    <xf numFmtId="0" fontId="7" fillId="3" borderId="11" xfId="5" applyFont="1" applyFill="1" applyBorder="1" applyAlignment="1">
      <alignment horizontal="center" vertical="center" wrapText="1"/>
    </xf>
    <xf numFmtId="0" fontId="1" fillId="0" borderId="11" xfId="5" applyBorder="1"/>
    <xf numFmtId="0" fontId="10" fillId="2" borderId="36" xfId="0" applyFont="1" applyFill="1" applyBorder="1" applyAlignment="1">
      <alignment horizontal="center"/>
    </xf>
    <xf numFmtId="0" fontId="10" fillId="2" borderId="35" xfId="0" applyFont="1" applyFill="1" applyBorder="1" applyAlignment="1">
      <alignment horizontal="center"/>
    </xf>
    <xf numFmtId="0" fontId="10" fillId="2" borderId="32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 wrapText="1"/>
    </xf>
    <xf numFmtId="0" fontId="7" fillId="3" borderId="20" xfId="0" applyFont="1" applyFill="1" applyBorder="1" applyAlignment="1">
      <alignment horizontal="center" wrapText="1"/>
    </xf>
    <xf numFmtId="0" fontId="7" fillId="3" borderId="11" xfId="0" applyFont="1" applyFill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7" fillId="3" borderId="22" xfId="0" applyFont="1" applyFill="1" applyBorder="1" applyAlignment="1">
      <alignment horizontal="center" wrapText="1"/>
    </xf>
    <xf numFmtId="0" fontId="3" fillId="4" borderId="16" xfId="0" applyFont="1" applyFill="1" applyBorder="1" applyAlignment="1">
      <alignment horizontal="center" textRotation="90"/>
    </xf>
    <xf numFmtId="0" fontId="3" fillId="4" borderId="17" xfId="0" applyFont="1" applyFill="1" applyBorder="1" applyAlignment="1">
      <alignment horizontal="center" textRotation="90"/>
    </xf>
    <xf numFmtId="0" fontId="3" fillId="4" borderId="37" xfId="0" applyFont="1" applyFill="1" applyBorder="1" applyAlignment="1">
      <alignment horizontal="center" textRotation="90"/>
    </xf>
    <xf numFmtId="0" fontId="3" fillId="4" borderId="18" xfId="0" applyFont="1" applyFill="1" applyBorder="1" applyAlignment="1">
      <alignment horizontal="center" textRotation="90"/>
    </xf>
    <xf numFmtId="20" fontId="8" fillId="3" borderId="1" xfId="0" applyNumberFormat="1" applyFont="1" applyFill="1" applyBorder="1" applyAlignment="1">
      <alignment horizontal="center"/>
    </xf>
    <xf numFmtId="20" fontId="8" fillId="3" borderId="2" xfId="0" applyNumberFormat="1" applyFont="1" applyFill="1" applyBorder="1" applyAlignment="1">
      <alignment horizontal="center"/>
    </xf>
    <xf numFmtId="20" fontId="8" fillId="3" borderId="29" xfId="0" applyNumberFormat="1" applyFont="1" applyFill="1" applyBorder="1" applyAlignment="1">
      <alignment horizontal="center"/>
    </xf>
    <xf numFmtId="20" fontId="8" fillId="3" borderId="25" xfId="0" applyNumberFormat="1" applyFont="1" applyFill="1" applyBorder="1" applyAlignment="1">
      <alignment horizontal="center"/>
    </xf>
    <xf numFmtId="41" fontId="6" fillId="2" borderId="11" xfId="4" applyFont="1" applyFill="1" applyBorder="1" applyAlignment="1">
      <alignment horizontal="center" vertical="center"/>
    </xf>
    <xf numFmtId="41" fontId="6" fillId="2" borderId="12" xfId="4" applyFont="1" applyFill="1" applyBorder="1" applyAlignment="1">
      <alignment horizontal="center" vertical="center"/>
    </xf>
    <xf numFmtId="41" fontId="6" fillId="2" borderId="6" xfId="4" applyFont="1" applyFill="1" applyBorder="1" applyAlignment="1">
      <alignment horizontal="center" vertical="center"/>
    </xf>
    <xf numFmtId="41" fontId="6" fillId="2" borderId="31" xfId="4" applyFont="1" applyFill="1" applyBorder="1" applyAlignment="1">
      <alignment horizontal="center" vertical="center"/>
    </xf>
    <xf numFmtId="41" fontId="6" fillId="2" borderId="10" xfId="4" applyFont="1" applyFill="1" applyBorder="1" applyAlignment="1">
      <alignment horizontal="center" vertical="center"/>
    </xf>
    <xf numFmtId="41" fontId="6" fillId="2" borderId="5" xfId="4" applyFont="1" applyFill="1" applyBorder="1" applyAlignment="1">
      <alignment horizontal="center" vertical="center"/>
    </xf>
    <xf numFmtId="41" fontId="6" fillId="2" borderId="25" xfId="4" applyFont="1" applyFill="1" applyBorder="1" applyAlignment="1">
      <alignment horizontal="center" vertical="center"/>
    </xf>
    <xf numFmtId="41" fontId="6" fillId="2" borderId="26" xfId="4" applyFont="1" applyFill="1" applyBorder="1" applyAlignment="1">
      <alignment horizontal="center" vertical="center"/>
    </xf>
    <xf numFmtId="41" fontId="6" fillId="2" borderId="27" xfId="4" applyFont="1" applyFill="1" applyBorder="1" applyAlignment="1">
      <alignment horizontal="center" vertical="center"/>
    </xf>
    <xf numFmtId="41" fontId="0" fillId="0" borderId="11" xfId="0" applyNumberFormat="1" applyBorder="1"/>
    <xf numFmtId="41" fontId="0" fillId="0" borderId="1" xfId="0" applyNumberFormat="1" applyBorder="1"/>
    <xf numFmtId="41" fontId="0" fillId="0" borderId="2" xfId="0" applyNumberFormat="1" applyBorder="1"/>
    <xf numFmtId="41" fontId="0" fillId="0" borderId="29" xfId="0" applyNumberFormat="1" applyBorder="1"/>
    <xf numFmtId="41" fontId="0" fillId="0" borderId="10" xfId="0" applyNumberFormat="1" applyBorder="1"/>
    <xf numFmtId="41" fontId="0" fillId="0" borderId="12" xfId="0" applyNumberFormat="1" applyBorder="1"/>
    <xf numFmtId="41" fontId="0" fillId="0" borderId="7" xfId="0" applyNumberFormat="1" applyBorder="1"/>
    <xf numFmtId="41" fontId="0" fillId="0" borderId="8" xfId="0" applyNumberFormat="1" applyBorder="1"/>
    <xf numFmtId="41" fontId="0" fillId="0" borderId="9" xfId="0" applyNumberFormat="1" applyBorder="1"/>
    <xf numFmtId="1" fontId="6" fillId="2" borderId="1" xfId="0" applyNumberFormat="1" applyFont="1" applyFill="1" applyBorder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/>
    </xf>
    <xf numFmtId="1" fontId="6" fillId="2" borderId="29" xfId="0" applyNumberFormat="1" applyFont="1" applyFill="1" applyBorder="1" applyAlignment="1">
      <alignment horizontal="center" vertical="center"/>
    </xf>
    <xf numFmtId="1" fontId="6" fillId="2" borderId="10" xfId="0" applyNumberFormat="1" applyFont="1" applyFill="1" applyBorder="1" applyAlignment="1">
      <alignment horizontal="center" vertical="center"/>
    </xf>
    <xf numFmtId="1" fontId="6" fillId="2" borderId="5" xfId="0" applyNumberFormat="1" applyFont="1" applyFill="1" applyBorder="1" applyAlignment="1">
      <alignment horizontal="center" vertical="center"/>
    </xf>
    <xf numFmtId="1" fontId="6" fillId="2" borderId="25" xfId="0" applyNumberFormat="1" applyFont="1" applyFill="1" applyBorder="1" applyAlignment="1">
      <alignment horizontal="center" vertical="center"/>
    </xf>
    <xf numFmtId="1" fontId="6" fillId="2" borderId="26" xfId="0" applyNumberFormat="1" applyFont="1" applyFill="1" applyBorder="1" applyAlignment="1">
      <alignment horizontal="center" vertical="center"/>
    </xf>
    <xf numFmtId="1" fontId="6" fillId="2" borderId="27" xfId="0" applyNumberFormat="1" applyFont="1" applyFill="1" applyBorder="1" applyAlignment="1">
      <alignment horizontal="center" vertical="center"/>
    </xf>
    <xf numFmtId="1" fontId="6" fillId="2" borderId="7" xfId="0" applyNumberFormat="1" applyFont="1" applyFill="1" applyBorder="1" applyAlignment="1">
      <alignment horizontal="center" vertical="center"/>
    </xf>
    <xf numFmtId="1" fontId="6" fillId="2" borderId="8" xfId="0" applyNumberFormat="1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41" fontId="11" fillId="2" borderId="11" xfId="4" applyFont="1" applyFill="1" applyBorder="1" applyAlignment="1">
      <alignment horizontal="center" vertical="center"/>
    </xf>
    <xf numFmtId="41" fontId="0" fillId="0" borderId="11" xfId="4" applyFont="1" applyBorder="1"/>
    <xf numFmtId="0" fontId="0" fillId="0" borderId="38" xfId="0" applyBorder="1" applyAlignment="1">
      <alignment horizontal="center"/>
    </xf>
    <xf numFmtId="41" fontId="0" fillId="0" borderId="38" xfId="4" applyFont="1" applyBorder="1"/>
    <xf numFmtId="0" fontId="2" fillId="0" borderId="8" xfId="0" applyFont="1" applyBorder="1" applyAlignment="1">
      <alignment horizontal="center"/>
    </xf>
    <xf numFmtId="41" fontId="2" fillId="0" borderId="8" xfId="4" applyFont="1" applyBorder="1"/>
    <xf numFmtId="0" fontId="12" fillId="0" borderId="0" xfId="0" applyFont="1"/>
    <xf numFmtId="0" fontId="13" fillId="4" borderId="16" xfId="0" applyFont="1" applyFill="1" applyBorder="1" applyAlignment="1">
      <alignment horizontal="center" textRotation="90"/>
    </xf>
    <xf numFmtId="0" fontId="13" fillId="4" borderId="17" xfId="0" applyFont="1" applyFill="1" applyBorder="1" applyAlignment="1">
      <alignment horizontal="center" textRotation="90"/>
    </xf>
    <xf numFmtId="0" fontId="13" fillId="4" borderId="37" xfId="0" applyFont="1" applyFill="1" applyBorder="1" applyAlignment="1">
      <alignment horizontal="center" textRotation="90"/>
    </xf>
    <xf numFmtId="0" fontId="13" fillId="4" borderId="18" xfId="0" applyFont="1" applyFill="1" applyBorder="1" applyAlignment="1">
      <alignment horizontal="center" textRotation="90"/>
    </xf>
    <xf numFmtId="20" fontId="14" fillId="3" borderId="1" xfId="0" applyNumberFormat="1" applyFont="1" applyFill="1" applyBorder="1" applyAlignment="1">
      <alignment horizontal="center"/>
    </xf>
    <xf numFmtId="20" fontId="14" fillId="3" borderId="2" xfId="0" applyNumberFormat="1" applyFont="1" applyFill="1" applyBorder="1" applyAlignment="1">
      <alignment horizontal="center"/>
    </xf>
    <xf numFmtId="20" fontId="14" fillId="3" borderId="29" xfId="0" applyNumberFormat="1" applyFont="1" applyFill="1" applyBorder="1" applyAlignment="1">
      <alignment horizontal="center"/>
    </xf>
    <xf numFmtId="0" fontId="15" fillId="3" borderId="19" xfId="0" applyFont="1" applyFill="1" applyBorder="1" applyAlignment="1">
      <alignment horizontal="center" wrapText="1"/>
    </xf>
    <xf numFmtId="0" fontId="15" fillId="3" borderId="20" xfId="0" applyFont="1" applyFill="1" applyBorder="1" applyAlignment="1">
      <alignment horizontal="center" wrapText="1"/>
    </xf>
    <xf numFmtId="0" fontId="15" fillId="3" borderId="22" xfId="0" applyFont="1" applyFill="1" applyBorder="1" applyAlignment="1">
      <alignment horizontal="center" wrapText="1"/>
    </xf>
    <xf numFmtId="20" fontId="14" fillId="3" borderId="25" xfId="0" applyNumberFormat="1" applyFont="1" applyFill="1" applyBorder="1" applyAlignment="1">
      <alignment horizontal="center"/>
    </xf>
    <xf numFmtId="20" fontId="14" fillId="3" borderId="26" xfId="0" applyNumberFormat="1" applyFont="1" applyFill="1" applyBorder="1" applyAlignment="1">
      <alignment horizontal="center"/>
    </xf>
    <xf numFmtId="20" fontId="14" fillId="3" borderId="27" xfId="0" applyNumberFormat="1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16" fillId="2" borderId="36" xfId="0" applyFont="1" applyFill="1" applyBorder="1" applyAlignment="1">
      <alignment horizontal="center"/>
    </xf>
    <xf numFmtId="41" fontId="17" fillId="0" borderId="1" xfId="4" applyFont="1" applyBorder="1" applyAlignment="1">
      <alignment horizontal="center" vertical="center"/>
    </xf>
    <xf numFmtId="41" fontId="17" fillId="0" borderId="2" xfId="4" applyFont="1" applyBorder="1" applyAlignment="1">
      <alignment horizontal="center" vertical="center"/>
    </xf>
    <xf numFmtId="41" fontId="17" fillId="0" borderId="29" xfId="4" applyFont="1" applyBorder="1" applyAlignment="1">
      <alignment horizontal="center" vertical="center"/>
    </xf>
    <xf numFmtId="0" fontId="16" fillId="2" borderId="11" xfId="0" applyFont="1" applyFill="1" applyBorder="1" applyAlignment="1">
      <alignment horizontal="center"/>
    </xf>
    <xf numFmtId="0" fontId="16" fillId="2" borderId="35" xfId="0" applyFont="1" applyFill="1" applyBorder="1" applyAlignment="1">
      <alignment horizontal="center"/>
    </xf>
    <xf numFmtId="41" fontId="17" fillId="0" borderId="10" xfId="4" applyFont="1" applyBorder="1" applyAlignment="1">
      <alignment horizontal="center" vertical="center"/>
    </xf>
    <xf numFmtId="41" fontId="17" fillId="0" borderId="11" xfId="4" applyFont="1" applyBorder="1" applyAlignment="1">
      <alignment horizontal="center" vertical="center"/>
    </xf>
    <xf numFmtId="41" fontId="17" fillId="0" borderId="12" xfId="4" applyFont="1" applyBorder="1" applyAlignment="1">
      <alignment horizontal="center" vertical="center"/>
    </xf>
    <xf numFmtId="41" fontId="17" fillId="2" borderId="10" xfId="4" applyFont="1" applyFill="1" applyBorder="1" applyAlignment="1">
      <alignment horizontal="center" vertical="center"/>
    </xf>
    <xf numFmtId="41" fontId="17" fillId="2" borderId="11" xfId="4" applyFont="1" applyFill="1" applyBorder="1" applyAlignment="1">
      <alignment horizontal="center" vertical="center"/>
    </xf>
    <xf numFmtId="41" fontId="17" fillId="2" borderId="12" xfId="4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/>
    </xf>
    <xf numFmtId="0" fontId="16" fillId="2" borderId="32" xfId="0" applyFont="1" applyFill="1" applyBorder="1" applyAlignment="1">
      <alignment horizontal="center"/>
    </xf>
    <xf numFmtId="41" fontId="17" fillId="2" borderId="5" xfId="4" applyFont="1" applyFill="1" applyBorder="1" applyAlignment="1">
      <alignment horizontal="center" vertical="center"/>
    </xf>
    <xf numFmtId="41" fontId="17" fillId="2" borderId="6" xfId="4" applyFont="1" applyFill="1" applyBorder="1" applyAlignment="1">
      <alignment horizontal="center" vertical="center"/>
    </xf>
    <xf numFmtId="41" fontId="17" fillId="2" borderId="31" xfId="4" applyFont="1" applyFill="1" applyBorder="1" applyAlignment="1">
      <alignment horizontal="center" vertical="center"/>
    </xf>
    <xf numFmtId="41" fontId="17" fillId="0" borderId="7" xfId="4" applyFont="1" applyBorder="1" applyAlignment="1">
      <alignment horizontal="center" vertical="center"/>
    </xf>
    <xf numFmtId="41" fontId="17" fillId="0" borderId="8" xfId="4" applyFont="1" applyBorder="1" applyAlignment="1">
      <alignment horizontal="center" vertical="center"/>
    </xf>
    <xf numFmtId="41" fontId="17" fillId="0" borderId="9" xfId="4" applyFont="1" applyBorder="1" applyAlignment="1">
      <alignment horizontal="center" vertical="center"/>
    </xf>
    <xf numFmtId="41" fontId="17" fillId="2" borderId="25" xfId="4" applyFont="1" applyFill="1" applyBorder="1" applyAlignment="1">
      <alignment horizontal="center" vertical="center"/>
    </xf>
    <xf numFmtId="41" fontId="17" fillId="2" borderId="26" xfId="4" applyFont="1" applyFill="1" applyBorder="1" applyAlignment="1">
      <alignment horizontal="center" vertical="center"/>
    </xf>
    <xf numFmtId="41" fontId="17" fillId="2" borderId="27" xfId="4" applyFont="1" applyFill="1" applyBorder="1" applyAlignment="1">
      <alignment horizontal="center" vertical="center"/>
    </xf>
    <xf numFmtId="10" fontId="0" fillId="0" borderId="11" xfId="6" applyNumberFormat="1" applyFont="1" applyBorder="1" applyAlignment="1">
      <alignment horizontal="center"/>
    </xf>
    <xf numFmtId="41" fontId="0" fillId="0" borderId="35" xfId="4" applyFont="1" applyBorder="1" applyAlignment="1">
      <alignment horizontal="center"/>
    </xf>
    <xf numFmtId="41" fontId="0" fillId="0" borderId="30" xfId="4" applyFont="1" applyBorder="1" applyAlignment="1">
      <alignment horizontal="center"/>
    </xf>
    <xf numFmtId="0" fontId="7" fillId="3" borderId="34" xfId="5" applyFont="1" applyFill="1" applyBorder="1" applyAlignment="1">
      <alignment horizontal="left" vertical="center"/>
    </xf>
    <xf numFmtId="0" fontId="7" fillId="3" borderId="28" xfId="5" applyFont="1" applyFill="1" applyBorder="1" applyAlignment="1">
      <alignment horizontal="left" vertical="center"/>
    </xf>
    <xf numFmtId="0" fontId="7" fillId="3" borderId="33" xfId="5" applyFont="1" applyFill="1" applyBorder="1" applyAlignment="1">
      <alignment horizontal="left" vertical="center"/>
    </xf>
    <xf numFmtId="0" fontId="7" fillId="3" borderId="24" xfId="5" applyFont="1" applyFill="1" applyBorder="1" applyAlignment="1">
      <alignment horizontal="left" vertical="center"/>
    </xf>
    <xf numFmtId="0" fontId="1" fillId="4" borderId="35" xfId="5" applyFill="1" applyBorder="1" applyAlignment="1">
      <alignment horizontal="center"/>
    </xf>
    <xf numFmtId="0" fontId="1" fillId="4" borderId="30" xfId="5" applyFill="1" applyBorder="1" applyAlignment="1">
      <alignment horizontal="center"/>
    </xf>
    <xf numFmtId="41" fontId="0" fillId="0" borderId="11" xfId="4" applyFont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wrapText="1"/>
    </xf>
    <xf numFmtId="0" fontId="3" fillId="4" borderId="23" xfId="0" applyFont="1" applyFill="1" applyBorder="1" applyAlignment="1">
      <alignment horizontal="center" wrapText="1"/>
    </xf>
    <xf numFmtId="0" fontId="3" fillId="4" borderId="4" xfId="0" applyFont="1" applyFill="1" applyBorder="1" applyAlignment="1">
      <alignment horizontal="center" wrapText="1"/>
    </xf>
    <xf numFmtId="0" fontId="13" fillId="4" borderId="3" xfId="0" applyFont="1" applyFill="1" applyBorder="1" applyAlignment="1">
      <alignment horizontal="center" wrapText="1"/>
    </xf>
    <xf numFmtId="0" fontId="13" fillId="4" borderId="23" xfId="0" applyFont="1" applyFill="1" applyBorder="1" applyAlignment="1">
      <alignment horizontal="center" wrapText="1"/>
    </xf>
    <xf numFmtId="0" fontId="13" fillId="4" borderId="4" xfId="0" applyFont="1" applyFill="1" applyBorder="1" applyAlignment="1">
      <alignment horizontal="center" wrapText="1"/>
    </xf>
    <xf numFmtId="0" fontId="16" fillId="2" borderId="10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wrapText="1"/>
    </xf>
    <xf numFmtId="0" fontId="3" fillId="4" borderId="15" xfId="0" applyFont="1" applyFill="1" applyBorder="1" applyAlignment="1">
      <alignment horizontal="center" wrapText="1"/>
    </xf>
    <xf numFmtId="0" fontId="3" fillId="4" borderId="14" xfId="0" applyFont="1" applyFill="1" applyBorder="1" applyAlignment="1">
      <alignment horizontal="center" wrapText="1"/>
    </xf>
  </cellXfs>
  <cellStyles count="8">
    <cellStyle name="Millares [0]" xfId="4" builtinId="6"/>
    <cellStyle name="Millares [0] 2" xfId="7" xr:uid="{D3E7D6A0-5E7A-4370-BAB3-E9FAE0E440A2}"/>
    <cellStyle name="Normal" xfId="0" builtinId="0"/>
    <cellStyle name="Normal 17" xfId="3" xr:uid="{2742B072-9ECE-4362-87DF-C0D00452BE46}"/>
    <cellStyle name="Normal 2 2" xfId="1" xr:uid="{FE8D3207-83C8-4B40-B110-C9E41B19A813}"/>
    <cellStyle name="Normal 5" xfId="2" xr:uid="{27C0C6BE-5983-4921-B322-A708F05308BE}"/>
    <cellStyle name="Normal 6" xfId="5" xr:uid="{8204D43A-42D9-4286-B7E8-B88B35C34100}"/>
    <cellStyle name="Porcentaje 2" xfId="6" xr:uid="{CDA0A09D-2807-4581-93FF-926C79F395D4}"/>
  </cellStyles>
  <dxfs count="2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A9EC7-0F11-404A-BE9C-B7BD39DF6FBE}">
  <sheetPr>
    <tabColor rgb="FF92D050"/>
  </sheetPr>
  <dimension ref="A1:C7"/>
  <sheetViews>
    <sheetView tabSelected="1" zoomScaleNormal="100" workbookViewId="0"/>
  </sheetViews>
  <sheetFormatPr baseColWidth="10" defaultRowHeight="14.5" x14ac:dyDescent="0.35"/>
  <cols>
    <col min="2" max="2" width="13.453125" bestFit="1" customWidth="1"/>
    <col min="3" max="3" width="22.453125" bestFit="1" customWidth="1"/>
    <col min="4" max="4" width="10.453125" customWidth="1"/>
  </cols>
  <sheetData>
    <row r="1" spans="1:3" x14ac:dyDescent="0.35">
      <c r="A1" s="1" t="s">
        <v>23</v>
      </c>
    </row>
    <row r="2" spans="1:3" ht="15" thickBot="1" x14ac:dyDescent="0.4"/>
    <row r="3" spans="1:3" x14ac:dyDescent="0.35">
      <c r="A3" s="18" t="s">
        <v>17</v>
      </c>
      <c r="B3" s="19" t="s">
        <v>18</v>
      </c>
      <c r="C3" s="20" t="s">
        <v>24</v>
      </c>
    </row>
    <row r="4" spans="1:3" x14ac:dyDescent="0.35">
      <c r="A4" s="7">
        <v>1231</v>
      </c>
      <c r="B4" s="7">
        <v>411</v>
      </c>
      <c r="C4" s="7" t="s">
        <v>77</v>
      </c>
    </row>
    <row r="5" spans="1:3" x14ac:dyDescent="0.35">
      <c r="A5" s="7">
        <v>1237</v>
      </c>
      <c r="B5" s="7">
        <v>117</v>
      </c>
      <c r="C5" s="7" t="s">
        <v>77</v>
      </c>
    </row>
    <row r="6" spans="1:3" x14ac:dyDescent="0.35">
      <c r="A6" s="7" t="s">
        <v>80</v>
      </c>
      <c r="B6" s="7" t="s">
        <v>85</v>
      </c>
      <c r="C6" s="7" t="s">
        <v>77</v>
      </c>
    </row>
    <row r="7" spans="1:3" x14ac:dyDescent="0.35">
      <c r="A7" s="7">
        <v>1229</v>
      </c>
      <c r="B7" s="7">
        <v>409</v>
      </c>
      <c r="C7" s="7" t="s">
        <v>77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8BD1D-D948-4F3E-AA57-8510ED7040D1}">
  <sheetPr>
    <tabColor rgb="FF92D050"/>
  </sheetPr>
  <dimension ref="A2:C15"/>
  <sheetViews>
    <sheetView workbookViewId="0">
      <selection activeCell="A2" sqref="A2"/>
    </sheetView>
  </sheetViews>
  <sheetFormatPr baseColWidth="10" defaultRowHeight="14.5" x14ac:dyDescent="0.35"/>
  <cols>
    <col min="1" max="1" width="7.6328125" style="33" customWidth="1"/>
    <col min="2" max="2" width="45.6328125" style="33" bestFit="1" customWidth="1"/>
    <col min="3" max="3" width="13.453125" style="33" customWidth="1"/>
    <col min="4" max="16384" width="10.90625" style="33"/>
  </cols>
  <sheetData>
    <row r="2" spans="1:3" ht="30" customHeight="1" x14ac:dyDescent="0.35">
      <c r="A2" s="42" t="s">
        <v>55</v>
      </c>
      <c r="B2" s="42" t="s">
        <v>44</v>
      </c>
      <c r="C2" s="42" t="s">
        <v>56</v>
      </c>
    </row>
    <row r="3" spans="1:3" x14ac:dyDescent="0.35">
      <c r="A3" s="43" t="s">
        <v>57</v>
      </c>
      <c r="B3" s="43" t="s">
        <v>58</v>
      </c>
      <c r="C3" s="36" t="s">
        <v>64</v>
      </c>
    </row>
    <row r="4" spans="1:3" x14ac:dyDescent="0.35">
      <c r="A4" s="43" t="s">
        <v>60</v>
      </c>
      <c r="B4" s="43" t="s">
        <v>30</v>
      </c>
      <c r="C4" s="36" t="s">
        <v>64</v>
      </c>
    </row>
    <row r="5" spans="1:3" x14ac:dyDescent="0.35">
      <c r="A5" s="43" t="s">
        <v>61</v>
      </c>
      <c r="B5" s="43" t="s">
        <v>62</v>
      </c>
      <c r="C5" s="36" t="s">
        <v>64</v>
      </c>
    </row>
    <row r="6" spans="1:3" x14ac:dyDescent="0.35">
      <c r="A6" s="43" t="s">
        <v>63</v>
      </c>
      <c r="B6" s="43" t="s">
        <v>45</v>
      </c>
      <c r="C6" s="36" t="s">
        <v>59</v>
      </c>
    </row>
    <row r="7" spans="1:3" x14ac:dyDescent="0.35">
      <c r="A7" s="43" t="s">
        <v>65</v>
      </c>
      <c r="B7" s="43" t="s">
        <v>46</v>
      </c>
      <c r="C7" s="36" t="s">
        <v>64</v>
      </c>
    </row>
    <row r="8" spans="1:3" x14ac:dyDescent="0.35">
      <c r="A8" s="43" t="s">
        <v>66</v>
      </c>
      <c r="B8" s="43" t="s">
        <v>67</v>
      </c>
      <c r="C8" s="36" t="s">
        <v>64</v>
      </c>
    </row>
    <row r="9" spans="1:3" x14ac:dyDescent="0.35">
      <c r="A9" s="43" t="s">
        <v>68</v>
      </c>
      <c r="B9" s="43" t="s">
        <v>69</v>
      </c>
      <c r="C9" s="36" t="s">
        <v>64</v>
      </c>
    </row>
    <row r="10" spans="1:3" x14ac:dyDescent="0.35">
      <c r="A10" s="43" t="s">
        <v>70</v>
      </c>
      <c r="B10" s="43" t="s">
        <v>47</v>
      </c>
      <c r="C10" s="36" t="s">
        <v>64</v>
      </c>
    </row>
    <row r="11" spans="1:3" x14ac:dyDescent="0.35">
      <c r="A11" s="43" t="s">
        <v>71</v>
      </c>
      <c r="B11" s="43" t="s">
        <v>48</v>
      </c>
      <c r="C11" s="36" t="s">
        <v>64</v>
      </c>
    </row>
    <row r="12" spans="1:3" x14ac:dyDescent="0.35">
      <c r="A12" s="43" t="s">
        <v>72</v>
      </c>
      <c r="B12" s="43" t="s">
        <v>49</v>
      </c>
      <c r="C12" s="36" t="s">
        <v>64</v>
      </c>
    </row>
    <row r="13" spans="1:3" x14ac:dyDescent="0.35">
      <c r="A13" s="43" t="s">
        <v>73</v>
      </c>
      <c r="B13" s="43" t="s">
        <v>50</v>
      </c>
      <c r="C13" s="36" t="s">
        <v>64</v>
      </c>
    </row>
    <row r="14" spans="1:3" x14ac:dyDescent="0.35">
      <c r="A14" s="43" t="s">
        <v>74</v>
      </c>
      <c r="B14" s="43" t="s">
        <v>51</v>
      </c>
      <c r="C14" s="36" t="s">
        <v>64</v>
      </c>
    </row>
    <row r="15" spans="1:3" x14ac:dyDescent="0.35">
      <c r="A15" s="43" t="s">
        <v>75</v>
      </c>
      <c r="B15" s="43" t="s">
        <v>76</v>
      </c>
      <c r="C15" s="36" t="s">
        <v>64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1FB04-4ED2-4B18-A34B-03DE0C22DCFB}">
  <sheetPr>
    <tabColor rgb="FF92D050"/>
  </sheetPr>
  <dimension ref="A1:K22"/>
  <sheetViews>
    <sheetView zoomScale="90" zoomScaleNormal="90" workbookViewId="0"/>
  </sheetViews>
  <sheetFormatPr baseColWidth="10" defaultRowHeight="14.5" x14ac:dyDescent="0.35"/>
  <cols>
    <col min="1" max="1" width="10.90625" style="33"/>
    <col min="2" max="2" width="9.54296875" style="33" bestFit="1" customWidth="1"/>
    <col min="3" max="3" width="28.7265625" style="33" bestFit="1" customWidth="1"/>
    <col min="4" max="8" width="8" style="33" customWidth="1"/>
    <col min="9" max="9" width="8.453125" style="33" customWidth="1"/>
    <col min="10" max="11" width="8" style="33" customWidth="1"/>
    <col min="12" max="16384" width="10.90625" style="33"/>
  </cols>
  <sheetData>
    <row r="1" spans="1:11" x14ac:dyDescent="0.35">
      <c r="A1" s="38" t="s">
        <v>25</v>
      </c>
    </row>
    <row r="3" spans="1:11" x14ac:dyDescent="0.35">
      <c r="B3" s="137" t="s">
        <v>0</v>
      </c>
      <c r="C3" s="138"/>
      <c r="D3" s="141">
        <f>'1'!A4</f>
        <v>1231</v>
      </c>
      <c r="E3" s="142"/>
      <c r="F3" s="141">
        <v>1237</v>
      </c>
      <c r="G3" s="142"/>
      <c r="H3" s="141" t="s">
        <v>80</v>
      </c>
      <c r="I3" s="142"/>
      <c r="J3" s="141">
        <v>1229</v>
      </c>
      <c r="K3" s="142"/>
    </row>
    <row r="4" spans="1:11" x14ac:dyDescent="0.35">
      <c r="B4" s="139"/>
      <c r="C4" s="140"/>
      <c r="D4" s="34" t="s">
        <v>19</v>
      </c>
      <c r="E4" s="34" t="s">
        <v>20</v>
      </c>
      <c r="F4" s="34" t="s">
        <v>19</v>
      </c>
      <c r="G4" s="34" t="s">
        <v>20</v>
      </c>
      <c r="H4" s="34" t="s">
        <v>19</v>
      </c>
      <c r="I4" s="34" t="s">
        <v>20</v>
      </c>
      <c r="J4" s="34" t="s">
        <v>19</v>
      </c>
      <c r="K4" s="34" t="s">
        <v>20</v>
      </c>
    </row>
    <row r="5" spans="1:11" x14ac:dyDescent="0.35">
      <c r="B5" s="35" t="s">
        <v>1</v>
      </c>
      <c r="C5" s="35" t="s">
        <v>52</v>
      </c>
      <c r="D5" s="36">
        <v>14.97</v>
      </c>
      <c r="E5" s="36">
        <v>15.18</v>
      </c>
      <c r="F5" s="36">
        <v>24.07</v>
      </c>
      <c r="G5" s="36">
        <v>26.81</v>
      </c>
      <c r="H5" s="36">
        <v>11.78</v>
      </c>
      <c r="I5" s="36">
        <v>11.72</v>
      </c>
      <c r="J5" s="36">
        <v>22.18</v>
      </c>
      <c r="K5" s="36">
        <v>17.489999999999998</v>
      </c>
    </row>
    <row r="6" spans="1:11" x14ac:dyDescent="0.35">
      <c r="B6" s="35" t="s">
        <v>1</v>
      </c>
      <c r="C6" s="35" t="s">
        <v>53</v>
      </c>
      <c r="D6" s="36">
        <f t="shared" ref="D6:K6" si="0">D5</f>
        <v>14.97</v>
      </c>
      <c r="E6" s="36">
        <f t="shared" si="0"/>
        <v>15.18</v>
      </c>
      <c r="F6" s="36">
        <f t="shared" si="0"/>
        <v>24.07</v>
      </c>
      <c r="G6" s="36">
        <f t="shared" si="0"/>
        <v>26.81</v>
      </c>
      <c r="H6" s="36">
        <f t="shared" ref="H6:I6" si="1">H5</f>
        <v>11.78</v>
      </c>
      <c r="I6" s="36">
        <f t="shared" si="1"/>
        <v>11.72</v>
      </c>
      <c r="J6" s="36">
        <f t="shared" si="0"/>
        <v>22.18</v>
      </c>
      <c r="K6" s="36">
        <f t="shared" si="0"/>
        <v>17.489999999999998</v>
      </c>
    </row>
    <row r="7" spans="1:11" x14ac:dyDescent="0.35">
      <c r="B7" s="35" t="s">
        <v>2</v>
      </c>
      <c r="C7" s="35" t="s">
        <v>52</v>
      </c>
      <c r="D7" s="36">
        <f>D5</f>
        <v>14.97</v>
      </c>
      <c r="E7" s="36">
        <f t="shared" ref="E7:K8" si="2">E5</f>
        <v>15.18</v>
      </c>
      <c r="F7" s="36">
        <f t="shared" si="2"/>
        <v>24.07</v>
      </c>
      <c r="G7" s="36">
        <f t="shared" si="2"/>
        <v>26.81</v>
      </c>
      <c r="H7" s="36">
        <f t="shared" ref="H7:I7" si="3">H5</f>
        <v>11.78</v>
      </c>
      <c r="I7" s="36">
        <f t="shared" si="3"/>
        <v>11.72</v>
      </c>
      <c r="J7" s="36">
        <f t="shared" si="2"/>
        <v>22.18</v>
      </c>
      <c r="K7" s="36">
        <f t="shared" si="2"/>
        <v>17.489999999999998</v>
      </c>
    </row>
    <row r="8" spans="1:11" x14ac:dyDescent="0.35">
      <c r="B8" s="35" t="s">
        <v>2</v>
      </c>
      <c r="C8" s="35" t="s">
        <v>53</v>
      </c>
      <c r="D8" s="36">
        <f>D6</f>
        <v>14.97</v>
      </c>
      <c r="E8" s="36">
        <f t="shared" si="2"/>
        <v>15.18</v>
      </c>
      <c r="F8" s="36">
        <f t="shared" si="2"/>
        <v>24.07</v>
      </c>
      <c r="G8" s="36">
        <f t="shared" si="2"/>
        <v>26.81</v>
      </c>
      <c r="H8" s="36">
        <f t="shared" ref="H8:I8" si="4">H6</f>
        <v>11.78</v>
      </c>
      <c r="I8" s="36">
        <f t="shared" si="4"/>
        <v>11.72</v>
      </c>
      <c r="J8" s="36">
        <f t="shared" si="2"/>
        <v>22.18</v>
      </c>
      <c r="K8" s="36">
        <f t="shared" si="2"/>
        <v>17.489999999999998</v>
      </c>
    </row>
    <row r="9" spans="1:11" ht="5.15" customHeight="1" x14ac:dyDescent="0.35"/>
    <row r="10" spans="1:11" x14ac:dyDescent="0.35">
      <c r="B10" s="35" t="s">
        <v>3</v>
      </c>
      <c r="C10" s="35" t="s">
        <v>52</v>
      </c>
      <c r="D10" s="37">
        <f t="shared" ref="D10:K10" si="5">IFERROR((D7-D5)/D5,0)</f>
        <v>0</v>
      </c>
      <c r="E10" s="37">
        <f t="shared" si="5"/>
        <v>0</v>
      </c>
      <c r="F10" s="37">
        <f t="shared" si="5"/>
        <v>0</v>
      </c>
      <c r="G10" s="37">
        <f t="shared" si="5"/>
        <v>0</v>
      </c>
      <c r="H10" s="37">
        <f t="shared" ref="H10:I10" si="6">IFERROR((H7-H5)/H5,0)</f>
        <v>0</v>
      </c>
      <c r="I10" s="37">
        <f t="shared" si="6"/>
        <v>0</v>
      </c>
      <c r="J10" s="37">
        <f t="shared" si="5"/>
        <v>0</v>
      </c>
      <c r="K10" s="37">
        <f t="shared" si="5"/>
        <v>0</v>
      </c>
    </row>
    <row r="11" spans="1:11" x14ac:dyDescent="0.35">
      <c r="B11" s="35" t="s">
        <v>3</v>
      </c>
      <c r="C11" s="35" t="s">
        <v>53</v>
      </c>
      <c r="D11" s="37">
        <f t="shared" ref="D11:K11" si="7">IFERROR((D8-D6)/D6,0)</f>
        <v>0</v>
      </c>
      <c r="E11" s="37">
        <f t="shared" si="7"/>
        <v>0</v>
      </c>
      <c r="F11" s="37">
        <f t="shared" si="7"/>
        <v>0</v>
      </c>
      <c r="G11" s="37">
        <f t="shared" si="7"/>
        <v>0</v>
      </c>
      <c r="H11" s="37">
        <f t="shared" ref="H11:I11" si="8">IFERROR((H8-H6)/H6,0)</f>
        <v>0</v>
      </c>
      <c r="I11" s="37">
        <f t="shared" si="8"/>
        <v>0</v>
      </c>
      <c r="J11" s="37">
        <f t="shared" si="7"/>
        <v>0</v>
      </c>
      <c r="K11" s="37">
        <f t="shared" si="7"/>
        <v>0</v>
      </c>
    </row>
    <row r="12" spans="1:11" ht="7" customHeight="1" x14ac:dyDescent="0.35"/>
    <row r="13" spans="1:11" x14ac:dyDescent="0.35">
      <c r="B13" s="35" t="s">
        <v>1</v>
      </c>
      <c r="C13" s="35" t="s">
        <v>54</v>
      </c>
      <c r="D13" s="143">
        <v>55718.880000000085</v>
      </c>
      <c r="E13" s="143"/>
      <c r="F13" s="135">
        <v>113566.95000000013</v>
      </c>
      <c r="G13" s="136"/>
      <c r="H13" s="135">
        <v>66871.139999999927</v>
      </c>
      <c r="I13" s="136"/>
      <c r="J13" s="143">
        <v>97227.059999999881</v>
      </c>
      <c r="K13" s="143"/>
    </row>
    <row r="14" spans="1:11" x14ac:dyDescent="0.35">
      <c r="B14" s="35" t="s">
        <v>1</v>
      </c>
      <c r="C14" s="35" t="s">
        <v>4</v>
      </c>
      <c r="D14" s="143">
        <v>8475.3600000000079</v>
      </c>
      <c r="E14" s="143"/>
      <c r="F14" s="135">
        <v>15519.919999999996</v>
      </c>
      <c r="G14" s="136"/>
      <c r="H14" s="135">
        <v>9917.1199999999935</v>
      </c>
      <c r="I14" s="136"/>
      <c r="J14" s="143">
        <v>17688.519999999997</v>
      </c>
      <c r="K14" s="143"/>
    </row>
    <row r="15" spans="1:11" x14ac:dyDescent="0.35">
      <c r="B15" s="35" t="s">
        <v>1</v>
      </c>
      <c r="C15" s="35" t="s">
        <v>5</v>
      </c>
      <c r="D15" s="143">
        <v>8620.0000000000018</v>
      </c>
      <c r="E15" s="143"/>
      <c r="F15" s="135">
        <v>16171.200000000008</v>
      </c>
      <c r="G15" s="136"/>
      <c r="H15" s="135">
        <v>11220.800000000008</v>
      </c>
      <c r="I15" s="136"/>
      <c r="J15" s="143">
        <v>19088.500000000007</v>
      </c>
      <c r="K15" s="143"/>
    </row>
    <row r="16" spans="1:11" x14ac:dyDescent="0.35">
      <c r="B16" s="35" t="s">
        <v>6</v>
      </c>
      <c r="C16" s="35" t="s">
        <v>54</v>
      </c>
      <c r="D16" s="143">
        <v>57258.600000000093</v>
      </c>
      <c r="E16" s="143"/>
      <c r="F16" s="143">
        <v>112501.62000000014</v>
      </c>
      <c r="G16" s="143"/>
      <c r="H16" s="135">
        <v>67118.519999999931</v>
      </c>
      <c r="I16" s="136"/>
      <c r="J16" s="135">
        <v>96761.279999999882</v>
      </c>
      <c r="K16" s="136"/>
    </row>
    <row r="17" spans="2:11" x14ac:dyDescent="0.35">
      <c r="B17" s="35" t="s">
        <v>6</v>
      </c>
      <c r="C17" s="35" t="s">
        <v>4</v>
      </c>
      <c r="D17" s="143">
        <v>8475.3600000000079</v>
      </c>
      <c r="E17" s="143"/>
      <c r="F17" s="135">
        <v>15519.919999999996</v>
      </c>
      <c r="G17" s="136"/>
      <c r="H17" s="135">
        <v>9917.1199999999935</v>
      </c>
      <c r="I17" s="136"/>
      <c r="J17" s="143">
        <v>17688.519999999997</v>
      </c>
      <c r="K17" s="143"/>
    </row>
    <row r="18" spans="2:11" x14ac:dyDescent="0.35">
      <c r="B18" s="35" t="s">
        <v>6</v>
      </c>
      <c r="C18" s="35" t="s">
        <v>5</v>
      </c>
      <c r="D18" s="143">
        <v>8620.0000000000018</v>
      </c>
      <c r="E18" s="143"/>
      <c r="F18" s="135">
        <v>16171.200000000008</v>
      </c>
      <c r="G18" s="136"/>
      <c r="H18" s="135">
        <v>11220.800000000008</v>
      </c>
      <c r="I18" s="136"/>
      <c r="J18" s="143">
        <v>19088.500000000007</v>
      </c>
      <c r="K18" s="143"/>
    </row>
    <row r="19" spans="2:11" ht="4" customHeight="1" x14ac:dyDescent="0.35"/>
    <row r="20" spans="2:11" x14ac:dyDescent="0.35">
      <c r="B20" s="35" t="s">
        <v>3</v>
      </c>
      <c r="C20" s="35" t="s">
        <v>54</v>
      </c>
      <c r="D20" s="134">
        <f t="shared" ref="D20:J22" si="9">IFERROR((D16-D13)/D13,0)</f>
        <v>2.7633721280829873E-2</v>
      </c>
      <c r="E20" s="134"/>
      <c r="F20" s="134">
        <f t="shared" ref="F20:H20" si="10">IFERROR((F16-F13)/F13,0)</f>
        <v>-9.3806340665130664E-3</v>
      </c>
      <c r="G20" s="134"/>
      <c r="H20" s="134">
        <f t="shared" si="10"/>
        <v>3.6993537122292953E-3</v>
      </c>
      <c r="I20" s="134"/>
      <c r="J20" s="134">
        <f t="shared" ref="J20" si="11">IFERROR((J16-J13)/J13,0)</f>
        <v>-4.7906416176730984E-3</v>
      </c>
      <c r="K20" s="134"/>
    </row>
    <row r="21" spans="2:11" x14ac:dyDescent="0.35">
      <c r="B21" s="35" t="s">
        <v>3</v>
      </c>
      <c r="C21" s="35" t="s">
        <v>4</v>
      </c>
      <c r="D21" s="134">
        <f t="shared" si="9"/>
        <v>0</v>
      </c>
      <c r="E21" s="134"/>
      <c r="F21" s="134">
        <f t="shared" si="9"/>
        <v>0</v>
      </c>
      <c r="G21" s="134"/>
      <c r="H21" s="134">
        <f t="shared" ref="H21" si="12">IFERROR((H17-H14)/H14,0)</f>
        <v>0</v>
      </c>
      <c r="I21" s="134"/>
      <c r="J21" s="134">
        <f t="shared" si="9"/>
        <v>0</v>
      </c>
      <c r="K21" s="134"/>
    </row>
    <row r="22" spans="2:11" x14ac:dyDescent="0.35">
      <c r="B22" s="35" t="s">
        <v>3</v>
      </c>
      <c r="C22" s="35" t="s">
        <v>5</v>
      </c>
      <c r="D22" s="134">
        <f t="shared" si="9"/>
        <v>0</v>
      </c>
      <c r="E22" s="134"/>
      <c r="F22" s="134">
        <f t="shared" si="9"/>
        <v>0</v>
      </c>
      <c r="G22" s="134"/>
      <c r="H22" s="134">
        <f t="shared" ref="H22" si="13">IFERROR((H18-H15)/H15,0)</f>
        <v>0</v>
      </c>
      <c r="I22" s="134"/>
      <c r="J22" s="134">
        <f t="shared" si="9"/>
        <v>0</v>
      </c>
      <c r="K22" s="134"/>
    </row>
  </sheetData>
  <mergeCells count="41">
    <mergeCell ref="H21:I21"/>
    <mergeCell ref="H22:I22"/>
    <mergeCell ref="H15:I15"/>
    <mergeCell ref="H16:I16"/>
    <mergeCell ref="H17:I17"/>
    <mergeCell ref="H18:I18"/>
    <mergeCell ref="H20:I20"/>
    <mergeCell ref="H3:I3"/>
    <mergeCell ref="H13:I13"/>
    <mergeCell ref="H14:I14"/>
    <mergeCell ref="J3:K3"/>
    <mergeCell ref="J13:K13"/>
    <mergeCell ref="J14:K14"/>
    <mergeCell ref="J18:K18"/>
    <mergeCell ref="J20:K20"/>
    <mergeCell ref="J21:K21"/>
    <mergeCell ref="J15:K15"/>
    <mergeCell ref="J17:K17"/>
    <mergeCell ref="F21:G21"/>
    <mergeCell ref="F22:G22"/>
    <mergeCell ref="F3:G3"/>
    <mergeCell ref="F13:G13"/>
    <mergeCell ref="F14:G14"/>
    <mergeCell ref="F15:G15"/>
    <mergeCell ref="F16:G16"/>
    <mergeCell ref="J22:K22"/>
    <mergeCell ref="J16:K16"/>
    <mergeCell ref="B3:C4"/>
    <mergeCell ref="D3:E3"/>
    <mergeCell ref="D13:E13"/>
    <mergeCell ref="D14:E14"/>
    <mergeCell ref="D22:E22"/>
    <mergeCell ref="D18:E18"/>
    <mergeCell ref="D20:E20"/>
    <mergeCell ref="D21:E21"/>
    <mergeCell ref="D15:E15"/>
    <mergeCell ref="D16:E16"/>
    <mergeCell ref="D17:E17"/>
    <mergeCell ref="F17:G17"/>
    <mergeCell ref="F18:G18"/>
    <mergeCell ref="F20:G20"/>
  </mergeCells>
  <conditionalFormatting sqref="D20:K22">
    <cfRule type="cellIs" dxfId="25" priority="1" operator="lessThan">
      <formula>0</formula>
    </cfRule>
    <cfRule type="cellIs" dxfId="24" priority="2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7A841-15E4-4396-B4ED-8095672A918B}">
  <sheetPr>
    <tabColor rgb="FF92D050"/>
  </sheetPr>
  <dimension ref="A1:M31"/>
  <sheetViews>
    <sheetView zoomScale="85" zoomScaleNormal="85" workbookViewId="0"/>
  </sheetViews>
  <sheetFormatPr baseColWidth="10" defaultRowHeight="14.5" x14ac:dyDescent="0.35"/>
  <cols>
    <col min="1" max="1" width="14.81640625" customWidth="1"/>
    <col min="2" max="2" width="9.7265625" customWidth="1"/>
    <col min="3" max="3" width="10.453125" customWidth="1"/>
    <col min="4" max="6" width="5.7265625" customWidth="1"/>
    <col min="7" max="7" width="6.26953125" customWidth="1"/>
    <col min="8" max="8" width="5.7265625" customWidth="1"/>
    <col min="9" max="12" width="6.453125" customWidth="1"/>
    <col min="13" max="13" width="5.7265625" bestFit="1" customWidth="1"/>
  </cols>
  <sheetData>
    <row r="1" spans="1:13" x14ac:dyDescent="0.35">
      <c r="A1" s="2" t="s">
        <v>28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35">
      <c r="A2" s="13"/>
      <c r="B2" s="13"/>
      <c r="C2" s="13"/>
      <c r="D2" s="2"/>
      <c r="E2" s="2"/>
      <c r="F2" s="2"/>
      <c r="G2" s="2"/>
      <c r="H2" s="2"/>
      <c r="I2" s="2"/>
      <c r="J2" s="2"/>
      <c r="K2" s="2"/>
      <c r="L2" s="2"/>
      <c r="M2" s="14"/>
    </row>
    <row r="3" spans="1:13" ht="15" thickBot="1" x14ac:dyDescent="0.4"/>
    <row r="4" spans="1:13" ht="15" customHeight="1" thickBot="1" x14ac:dyDescent="0.4">
      <c r="D4" s="147" t="s">
        <v>16</v>
      </c>
      <c r="E4" s="148"/>
      <c r="F4" s="148"/>
      <c r="G4" s="148"/>
      <c r="H4" s="148"/>
      <c r="I4" s="148"/>
      <c r="J4" s="148"/>
      <c r="K4" s="148"/>
      <c r="L4" s="149"/>
    </row>
    <row r="5" spans="1:13" ht="36.5" thickBot="1" x14ac:dyDescent="0.4">
      <c r="D5" s="53" t="s">
        <v>7</v>
      </c>
      <c r="E5" s="54" t="s">
        <v>8</v>
      </c>
      <c r="F5" s="54" t="s">
        <v>9</v>
      </c>
      <c r="G5" s="54" t="s">
        <v>10</v>
      </c>
      <c r="H5" s="54" t="s">
        <v>11</v>
      </c>
      <c r="I5" s="54" t="s">
        <v>12</v>
      </c>
      <c r="J5" s="55" t="s">
        <v>78</v>
      </c>
      <c r="K5" s="55" t="s">
        <v>79</v>
      </c>
      <c r="L5" s="56" t="s">
        <v>15</v>
      </c>
    </row>
    <row r="6" spans="1:13" ht="15" thickBot="1" x14ac:dyDescent="0.4">
      <c r="D6" s="57">
        <v>0.22916666666666666</v>
      </c>
      <c r="E6" s="58">
        <v>0.27083333333333331</v>
      </c>
      <c r="F6" s="58">
        <v>0.33333333333333331</v>
      </c>
      <c r="G6" s="58">
        <v>0.39583333333333331</v>
      </c>
      <c r="H6" s="58">
        <v>0.52083333333333337</v>
      </c>
      <c r="I6" s="58">
        <v>0.58333333333333337</v>
      </c>
      <c r="J6" s="58">
        <v>0.6875</v>
      </c>
      <c r="K6" s="58">
        <v>0.77083333333333337</v>
      </c>
      <c r="L6" s="59">
        <v>0.85416666666666663</v>
      </c>
    </row>
    <row r="7" spans="1:13" ht="15" thickBot="1" x14ac:dyDescent="0.4">
      <c r="A7" s="47" t="s">
        <v>0</v>
      </c>
      <c r="B7" s="48" t="s">
        <v>17</v>
      </c>
      <c r="C7" s="52" t="s">
        <v>14</v>
      </c>
      <c r="D7" s="60">
        <v>0.27013888888888887</v>
      </c>
      <c r="E7" s="24">
        <v>0.33263888888888887</v>
      </c>
      <c r="F7" s="24">
        <v>0.39513888888888887</v>
      </c>
      <c r="G7" s="24">
        <v>0.52013888888888882</v>
      </c>
      <c r="H7" s="24">
        <v>0.58263888888888882</v>
      </c>
      <c r="I7" s="24">
        <v>0.68680555555555556</v>
      </c>
      <c r="J7" s="24">
        <v>0.77083333333333337</v>
      </c>
      <c r="K7" s="24">
        <v>0.8534722222222223</v>
      </c>
      <c r="L7" s="25">
        <v>0.95763888888888893</v>
      </c>
    </row>
    <row r="8" spans="1:13" x14ac:dyDescent="0.35">
      <c r="A8" s="144" t="s">
        <v>1</v>
      </c>
      <c r="B8" s="26">
        <f>'1'!$A$4</f>
        <v>1231</v>
      </c>
      <c r="C8" s="44" t="s">
        <v>21</v>
      </c>
      <c r="D8" s="71">
        <v>5</v>
      </c>
      <c r="E8" s="72">
        <v>7</v>
      </c>
      <c r="F8" s="72">
        <v>6</v>
      </c>
      <c r="G8" s="72">
        <v>6</v>
      </c>
      <c r="H8" s="72">
        <v>5</v>
      </c>
      <c r="I8" s="72">
        <v>6</v>
      </c>
      <c r="J8" s="72">
        <v>6</v>
      </c>
      <c r="K8" s="72">
        <v>5</v>
      </c>
      <c r="L8" s="73">
        <v>4</v>
      </c>
    </row>
    <row r="9" spans="1:13" x14ac:dyDescent="0.35">
      <c r="A9" s="145"/>
      <c r="B9" s="27">
        <f>'1'!$A$4</f>
        <v>1231</v>
      </c>
      <c r="C9" s="45" t="s">
        <v>20</v>
      </c>
      <c r="D9" s="74">
        <v>2</v>
      </c>
      <c r="E9" s="70">
        <v>5</v>
      </c>
      <c r="F9" s="70">
        <v>5</v>
      </c>
      <c r="G9" s="70">
        <v>5</v>
      </c>
      <c r="H9" s="70">
        <v>5</v>
      </c>
      <c r="I9" s="70">
        <v>6</v>
      </c>
      <c r="J9" s="70">
        <v>6</v>
      </c>
      <c r="K9" s="70">
        <v>5</v>
      </c>
      <c r="L9" s="75">
        <v>4</v>
      </c>
    </row>
    <row r="10" spans="1:13" x14ac:dyDescent="0.35">
      <c r="A10" s="145" t="s">
        <v>2</v>
      </c>
      <c r="B10" s="27">
        <f>'1'!$A$4</f>
        <v>1231</v>
      </c>
      <c r="C10" s="45" t="s">
        <v>21</v>
      </c>
      <c r="D10" s="74">
        <v>5</v>
      </c>
      <c r="E10" s="70">
        <v>7</v>
      </c>
      <c r="F10" s="70">
        <v>6</v>
      </c>
      <c r="G10" s="70">
        <v>6</v>
      </c>
      <c r="H10" s="70">
        <v>5</v>
      </c>
      <c r="I10" s="70">
        <v>6</v>
      </c>
      <c r="J10" s="70">
        <v>6</v>
      </c>
      <c r="K10" s="70">
        <v>5</v>
      </c>
      <c r="L10" s="75">
        <v>4</v>
      </c>
    </row>
    <row r="11" spans="1:13" x14ac:dyDescent="0.35">
      <c r="A11" s="145"/>
      <c r="B11" s="27">
        <f>'1'!$A$4</f>
        <v>1231</v>
      </c>
      <c r="C11" s="45" t="s">
        <v>20</v>
      </c>
      <c r="D11" s="74">
        <v>2</v>
      </c>
      <c r="E11" s="70">
        <v>5</v>
      </c>
      <c r="F11" s="70">
        <v>5</v>
      </c>
      <c r="G11" s="70">
        <v>6</v>
      </c>
      <c r="H11" s="70">
        <v>5</v>
      </c>
      <c r="I11" s="70">
        <v>6</v>
      </c>
      <c r="J11" s="70">
        <v>6</v>
      </c>
      <c r="K11" s="70">
        <v>5</v>
      </c>
      <c r="L11" s="75">
        <v>4</v>
      </c>
    </row>
    <row r="12" spans="1:13" x14ac:dyDescent="0.35">
      <c r="A12" s="145" t="s">
        <v>26</v>
      </c>
      <c r="B12" s="27">
        <f>'1'!$A$4</f>
        <v>1231</v>
      </c>
      <c r="C12" s="45" t="s">
        <v>21</v>
      </c>
      <c r="D12" s="65">
        <f>D10-D8</f>
        <v>0</v>
      </c>
      <c r="E12" s="61">
        <f t="shared" ref="E12:L13" si="0">E10-E8</f>
        <v>0</v>
      </c>
      <c r="F12" s="61">
        <f t="shared" si="0"/>
        <v>0</v>
      </c>
      <c r="G12" s="61">
        <f t="shared" si="0"/>
        <v>0</v>
      </c>
      <c r="H12" s="61">
        <f t="shared" si="0"/>
        <v>0</v>
      </c>
      <c r="I12" s="61">
        <f t="shared" si="0"/>
        <v>0</v>
      </c>
      <c r="J12" s="61">
        <f t="shared" ref="J12:K12" si="1">J10-J8</f>
        <v>0</v>
      </c>
      <c r="K12" s="61">
        <f t="shared" si="1"/>
        <v>0</v>
      </c>
      <c r="L12" s="62">
        <f t="shared" si="0"/>
        <v>0</v>
      </c>
    </row>
    <row r="13" spans="1:13" ht="15" thickBot="1" x14ac:dyDescent="0.4">
      <c r="A13" s="146"/>
      <c r="B13" s="15">
        <f>'1'!$A$4</f>
        <v>1231</v>
      </c>
      <c r="C13" s="46" t="s">
        <v>20</v>
      </c>
      <c r="D13" s="66">
        <f>D11-D9</f>
        <v>0</v>
      </c>
      <c r="E13" s="63">
        <f t="shared" si="0"/>
        <v>0</v>
      </c>
      <c r="F13" s="63">
        <f t="shared" si="0"/>
        <v>0</v>
      </c>
      <c r="G13" s="63">
        <f t="shared" si="0"/>
        <v>1</v>
      </c>
      <c r="H13" s="63">
        <f t="shared" si="0"/>
        <v>0</v>
      </c>
      <c r="I13" s="63">
        <f t="shared" si="0"/>
        <v>0</v>
      </c>
      <c r="J13" s="63">
        <f t="shared" ref="J13:K13" si="2">J11-J9</f>
        <v>0</v>
      </c>
      <c r="K13" s="63">
        <f t="shared" si="2"/>
        <v>0</v>
      </c>
      <c r="L13" s="64">
        <f t="shared" si="0"/>
        <v>0</v>
      </c>
    </row>
    <row r="14" spans="1:13" x14ac:dyDescent="0.35">
      <c r="A14" s="144" t="s">
        <v>1</v>
      </c>
      <c r="B14" s="26">
        <v>1237</v>
      </c>
      <c r="C14" s="44" t="s">
        <v>21</v>
      </c>
      <c r="D14" s="76">
        <v>5</v>
      </c>
      <c r="E14" s="77">
        <v>6</v>
      </c>
      <c r="F14" s="77">
        <v>6</v>
      </c>
      <c r="G14" s="77">
        <v>6</v>
      </c>
      <c r="H14" s="77">
        <v>6</v>
      </c>
      <c r="I14" s="77">
        <v>6</v>
      </c>
      <c r="J14" s="77">
        <v>6</v>
      </c>
      <c r="K14" s="77">
        <v>6</v>
      </c>
      <c r="L14" s="78">
        <v>6</v>
      </c>
    </row>
    <row r="15" spans="1:13" x14ac:dyDescent="0.35">
      <c r="A15" s="145"/>
      <c r="B15" s="27">
        <v>1237</v>
      </c>
      <c r="C15" s="45" t="s">
        <v>20</v>
      </c>
      <c r="D15" s="74">
        <v>5</v>
      </c>
      <c r="E15" s="70">
        <v>8</v>
      </c>
      <c r="F15" s="70">
        <v>7</v>
      </c>
      <c r="G15" s="70">
        <v>6</v>
      </c>
      <c r="H15" s="70">
        <v>6</v>
      </c>
      <c r="I15" s="70">
        <v>6</v>
      </c>
      <c r="J15" s="70">
        <v>6</v>
      </c>
      <c r="K15" s="70">
        <v>6</v>
      </c>
      <c r="L15" s="75">
        <v>6</v>
      </c>
    </row>
    <row r="16" spans="1:13" x14ac:dyDescent="0.35">
      <c r="A16" s="145" t="s">
        <v>2</v>
      </c>
      <c r="B16" s="27">
        <v>1237</v>
      </c>
      <c r="C16" s="45" t="s">
        <v>21</v>
      </c>
      <c r="D16" s="74">
        <v>5</v>
      </c>
      <c r="E16" s="70">
        <v>6</v>
      </c>
      <c r="F16" s="70">
        <v>6</v>
      </c>
      <c r="G16" s="70">
        <v>6</v>
      </c>
      <c r="H16" s="70">
        <v>6</v>
      </c>
      <c r="I16" s="70">
        <v>6</v>
      </c>
      <c r="J16" s="70">
        <v>6</v>
      </c>
      <c r="K16" s="70">
        <v>6</v>
      </c>
      <c r="L16" s="75">
        <v>5</v>
      </c>
    </row>
    <row r="17" spans="1:12" x14ac:dyDescent="0.35">
      <c r="A17" s="145"/>
      <c r="B17" s="27">
        <v>1237</v>
      </c>
      <c r="C17" s="45" t="s">
        <v>20</v>
      </c>
      <c r="D17" s="74">
        <v>5</v>
      </c>
      <c r="E17" s="70">
        <v>8</v>
      </c>
      <c r="F17" s="70">
        <v>7</v>
      </c>
      <c r="G17" s="70">
        <v>6</v>
      </c>
      <c r="H17" s="70">
        <v>6</v>
      </c>
      <c r="I17" s="70">
        <v>6</v>
      </c>
      <c r="J17" s="70">
        <v>6</v>
      </c>
      <c r="K17" s="70">
        <v>6</v>
      </c>
      <c r="L17" s="75">
        <v>5</v>
      </c>
    </row>
    <row r="18" spans="1:12" x14ac:dyDescent="0.35">
      <c r="A18" s="145" t="s">
        <v>26</v>
      </c>
      <c r="B18" s="27">
        <v>1237</v>
      </c>
      <c r="C18" s="45" t="s">
        <v>21</v>
      </c>
      <c r="D18" s="65">
        <f>D16-D14</f>
        <v>0</v>
      </c>
      <c r="E18" s="61">
        <f t="shared" ref="E18:L18" si="3">E16-E14</f>
        <v>0</v>
      </c>
      <c r="F18" s="61">
        <f t="shared" si="3"/>
        <v>0</v>
      </c>
      <c r="G18" s="61">
        <f t="shared" si="3"/>
        <v>0</v>
      </c>
      <c r="H18" s="61">
        <f t="shared" si="3"/>
        <v>0</v>
      </c>
      <c r="I18" s="61">
        <f t="shared" si="3"/>
        <v>0</v>
      </c>
      <c r="J18" s="61">
        <f t="shared" si="3"/>
        <v>0</v>
      </c>
      <c r="K18" s="61">
        <f t="shared" si="3"/>
        <v>0</v>
      </c>
      <c r="L18" s="62">
        <f t="shared" si="3"/>
        <v>-1</v>
      </c>
    </row>
    <row r="19" spans="1:12" ht="15" thickBot="1" x14ac:dyDescent="0.4">
      <c r="A19" s="146"/>
      <c r="B19" s="15">
        <v>1237</v>
      </c>
      <c r="C19" s="46" t="s">
        <v>20</v>
      </c>
      <c r="D19" s="67">
        <f>D17-D15</f>
        <v>0</v>
      </c>
      <c r="E19" s="68">
        <f t="shared" ref="E19:L19" si="4">E17-E15</f>
        <v>0</v>
      </c>
      <c r="F19" s="68">
        <f t="shared" si="4"/>
        <v>0</v>
      </c>
      <c r="G19" s="68">
        <f t="shared" si="4"/>
        <v>0</v>
      </c>
      <c r="H19" s="68">
        <f t="shared" si="4"/>
        <v>0</v>
      </c>
      <c r="I19" s="68">
        <f t="shared" si="4"/>
        <v>0</v>
      </c>
      <c r="J19" s="68">
        <f t="shared" si="4"/>
        <v>0</v>
      </c>
      <c r="K19" s="68">
        <f t="shared" si="4"/>
        <v>0</v>
      </c>
      <c r="L19" s="69">
        <f t="shared" si="4"/>
        <v>-1</v>
      </c>
    </row>
    <row r="20" spans="1:12" x14ac:dyDescent="0.35">
      <c r="A20" s="144" t="s">
        <v>1</v>
      </c>
      <c r="B20" s="26" t="s">
        <v>80</v>
      </c>
      <c r="C20" s="44" t="s">
        <v>21</v>
      </c>
      <c r="D20" s="71">
        <v>4</v>
      </c>
      <c r="E20" s="72">
        <v>13</v>
      </c>
      <c r="F20" s="72">
        <v>9</v>
      </c>
      <c r="G20" s="72">
        <v>8</v>
      </c>
      <c r="H20" s="72">
        <v>8</v>
      </c>
      <c r="I20" s="72">
        <v>8</v>
      </c>
      <c r="J20" s="72">
        <v>8</v>
      </c>
      <c r="K20" s="72">
        <v>7</v>
      </c>
      <c r="L20" s="73">
        <v>7</v>
      </c>
    </row>
    <row r="21" spans="1:12" x14ac:dyDescent="0.35">
      <c r="A21" s="145"/>
      <c r="B21" s="27" t="s">
        <v>80</v>
      </c>
      <c r="C21" s="45" t="s">
        <v>20</v>
      </c>
      <c r="D21" s="74">
        <v>0</v>
      </c>
      <c r="E21" s="70">
        <v>10</v>
      </c>
      <c r="F21" s="70">
        <v>9</v>
      </c>
      <c r="G21" s="70">
        <v>8</v>
      </c>
      <c r="H21" s="70">
        <v>8</v>
      </c>
      <c r="I21" s="70">
        <v>8</v>
      </c>
      <c r="J21" s="70">
        <v>9</v>
      </c>
      <c r="K21" s="70">
        <v>8</v>
      </c>
      <c r="L21" s="75">
        <v>8</v>
      </c>
    </row>
    <row r="22" spans="1:12" x14ac:dyDescent="0.35">
      <c r="A22" s="145" t="s">
        <v>2</v>
      </c>
      <c r="B22" s="27" t="s">
        <v>80</v>
      </c>
      <c r="C22" s="45" t="s">
        <v>21</v>
      </c>
      <c r="D22" s="74">
        <v>4</v>
      </c>
      <c r="E22" s="70">
        <v>13</v>
      </c>
      <c r="F22" s="70">
        <v>10</v>
      </c>
      <c r="G22" s="70">
        <v>8</v>
      </c>
      <c r="H22" s="70">
        <v>8</v>
      </c>
      <c r="I22" s="70">
        <v>8</v>
      </c>
      <c r="J22" s="70">
        <v>8</v>
      </c>
      <c r="K22" s="70">
        <v>7</v>
      </c>
      <c r="L22" s="75">
        <v>7</v>
      </c>
    </row>
    <row r="23" spans="1:12" x14ac:dyDescent="0.35">
      <c r="A23" s="145"/>
      <c r="B23" s="27" t="s">
        <v>80</v>
      </c>
      <c r="C23" s="45" t="s">
        <v>20</v>
      </c>
      <c r="D23" s="74">
        <v>0</v>
      </c>
      <c r="E23" s="70">
        <v>10</v>
      </c>
      <c r="F23" s="70">
        <v>9</v>
      </c>
      <c r="G23" s="70">
        <v>8</v>
      </c>
      <c r="H23" s="70">
        <v>8</v>
      </c>
      <c r="I23" s="70">
        <v>8</v>
      </c>
      <c r="J23" s="70">
        <v>9</v>
      </c>
      <c r="K23" s="70">
        <v>8</v>
      </c>
      <c r="L23" s="75">
        <v>8</v>
      </c>
    </row>
    <row r="24" spans="1:12" x14ac:dyDescent="0.35">
      <c r="A24" s="145" t="s">
        <v>26</v>
      </c>
      <c r="B24" s="27" t="s">
        <v>80</v>
      </c>
      <c r="C24" s="45" t="s">
        <v>21</v>
      </c>
      <c r="D24" s="65">
        <f>D22-D20</f>
        <v>0</v>
      </c>
      <c r="E24" s="61">
        <f t="shared" ref="E24:L24" si="5">E22-E20</f>
        <v>0</v>
      </c>
      <c r="F24" s="61">
        <f t="shared" si="5"/>
        <v>1</v>
      </c>
      <c r="G24" s="61">
        <f t="shared" si="5"/>
        <v>0</v>
      </c>
      <c r="H24" s="61">
        <f t="shared" si="5"/>
        <v>0</v>
      </c>
      <c r="I24" s="61">
        <f t="shared" si="5"/>
        <v>0</v>
      </c>
      <c r="J24" s="61">
        <f t="shared" si="5"/>
        <v>0</v>
      </c>
      <c r="K24" s="61">
        <f t="shared" si="5"/>
        <v>0</v>
      </c>
      <c r="L24" s="62">
        <f t="shared" si="5"/>
        <v>0</v>
      </c>
    </row>
    <row r="25" spans="1:12" ht="15" thickBot="1" x14ac:dyDescent="0.4">
      <c r="A25" s="146"/>
      <c r="B25" s="15" t="s">
        <v>80</v>
      </c>
      <c r="C25" s="46" t="s">
        <v>20</v>
      </c>
      <c r="D25" s="66">
        <f>D23-D21</f>
        <v>0</v>
      </c>
      <c r="E25" s="63">
        <f t="shared" ref="E25:L25" si="6">E23-E21</f>
        <v>0</v>
      </c>
      <c r="F25" s="63">
        <f t="shared" si="6"/>
        <v>0</v>
      </c>
      <c r="G25" s="63">
        <f t="shared" si="6"/>
        <v>0</v>
      </c>
      <c r="H25" s="63">
        <f t="shared" si="6"/>
        <v>0</v>
      </c>
      <c r="I25" s="63">
        <f t="shared" si="6"/>
        <v>0</v>
      </c>
      <c r="J25" s="63">
        <f t="shared" si="6"/>
        <v>0</v>
      </c>
      <c r="K25" s="63">
        <f t="shared" si="6"/>
        <v>0</v>
      </c>
      <c r="L25" s="64">
        <f t="shared" si="6"/>
        <v>0</v>
      </c>
    </row>
    <row r="26" spans="1:12" x14ac:dyDescent="0.35">
      <c r="A26" s="144" t="s">
        <v>1</v>
      </c>
      <c r="B26" s="26">
        <v>1229</v>
      </c>
      <c r="C26" s="44" t="s">
        <v>21</v>
      </c>
      <c r="D26" s="71">
        <v>5</v>
      </c>
      <c r="E26" s="72">
        <v>12</v>
      </c>
      <c r="F26" s="72">
        <v>10</v>
      </c>
      <c r="G26" s="72">
        <v>9</v>
      </c>
      <c r="H26" s="72">
        <v>8</v>
      </c>
      <c r="I26" s="72">
        <v>7</v>
      </c>
      <c r="J26" s="72">
        <v>6</v>
      </c>
      <c r="K26" s="72">
        <v>5</v>
      </c>
      <c r="L26" s="73">
        <v>5</v>
      </c>
    </row>
    <row r="27" spans="1:12" x14ac:dyDescent="0.35">
      <c r="A27" s="145"/>
      <c r="B27" s="27">
        <v>1229</v>
      </c>
      <c r="C27" s="45" t="s">
        <v>20</v>
      </c>
      <c r="D27" s="74">
        <v>3</v>
      </c>
      <c r="E27" s="70">
        <v>5</v>
      </c>
      <c r="F27" s="70">
        <v>5</v>
      </c>
      <c r="G27" s="70">
        <v>7</v>
      </c>
      <c r="H27" s="70">
        <v>7</v>
      </c>
      <c r="I27" s="70">
        <v>7</v>
      </c>
      <c r="J27" s="70">
        <v>8</v>
      </c>
      <c r="K27" s="70">
        <v>6</v>
      </c>
      <c r="L27" s="75">
        <v>6</v>
      </c>
    </row>
    <row r="28" spans="1:12" x14ac:dyDescent="0.35">
      <c r="A28" s="145" t="s">
        <v>2</v>
      </c>
      <c r="B28" s="27">
        <v>1229</v>
      </c>
      <c r="C28" s="45" t="s">
        <v>21</v>
      </c>
      <c r="D28" s="74">
        <v>5</v>
      </c>
      <c r="E28" s="70">
        <v>12</v>
      </c>
      <c r="F28" s="70">
        <v>9</v>
      </c>
      <c r="G28" s="70">
        <v>9</v>
      </c>
      <c r="H28" s="70">
        <v>8</v>
      </c>
      <c r="I28" s="70">
        <v>7</v>
      </c>
      <c r="J28" s="70">
        <v>6</v>
      </c>
      <c r="K28" s="70">
        <v>5</v>
      </c>
      <c r="L28" s="75">
        <v>5</v>
      </c>
    </row>
    <row r="29" spans="1:12" x14ac:dyDescent="0.35">
      <c r="A29" s="145"/>
      <c r="B29" s="27">
        <v>1229</v>
      </c>
      <c r="C29" s="45" t="s">
        <v>20</v>
      </c>
      <c r="D29" s="74">
        <v>3</v>
      </c>
      <c r="E29" s="70">
        <v>5</v>
      </c>
      <c r="F29" s="70">
        <v>5</v>
      </c>
      <c r="G29" s="70">
        <v>7</v>
      </c>
      <c r="H29" s="70">
        <v>7</v>
      </c>
      <c r="I29" s="70">
        <v>7</v>
      </c>
      <c r="J29" s="70">
        <v>8</v>
      </c>
      <c r="K29" s="70">
        <v>6</v>
      </c>
      <c r="L29" s="75">
        <v>6</v>
      </c>
    </row>
    <row r="30" spans="1:12" x14ac:dyDescent="0.35">
      <c r="A30" s="145" t="s">
        <v>26</v>
      </c>
      <c r="B30" s="27">
        <v>1229</v>
      </c>
      <c r="C30" s="45" t="s">
        <v>21</v>
      </c>
      <c r="D30" s="65">
        <f>D28-D26</f>
        <v>0</v>
      </c>
      <c r="E30" s="61">
        <f t="shared" ref="E30:L30" si="7">E28-E26</f>
        <v>0</v>
      </c>
      <c r="F30" s="61">
        <f t="shared" si="7"/>
        <v>-1</v>
      </c>
      <c r="G30" s="61">
        <f t="shared" si="7"/>
        <v>0</v>
      </c>
      <c r="H30" s="61">
        <f t="shared" si="7"/>
        <v>0</v>
      </c>
      <c r="I30" s="61">
        <f t="shared" si="7"/>
        <v>0</v>
      </c>
      <c r="J30" s="61">
        <f t="shared" si="7"/>
        <v>0</v>
      </c>
      <c r="K30" s="61">
        <f t="shared" si="7"/>
        <v>0</v>
      </c>
      <c r="L30" s="62">
        <f t="shared" si="7"/>
        <v>0</v>
      </c>
    </row>
    <row r="31" spans="1:12" ht="15" thickBot="1" x14ac:dyDescent="0.4">
      <c r="A31" s="146"/>
      <c r="B31" s="15">
        <v>1229</v>
      </c>
      <c r="C31" s="46" t="s">
        <v>20</v>
      </c>
      <c r="D31" s="66">
        <f>D29-D27</f>
        <v>0</v>
      </c>
      <c r="E31" s="63">
        <f t="shared" ref="E31:L31" si="8">E29-E27</f>
        <v>0</v>
      </c>
      <c r="F31" s="63">
        <f t="shared" si="8"/>
        <v>0</v>
      </c>
      <c r="G31" s="63">
        <f t="shared" si="8"/>
        <v>0</v>
      </c>
      <c r="H31" s="63">
        <f t="shared" si="8"/>
        <v>0</v>
      </c>
      <c r="I31" s="63">
        <f t="shared" si="8"/>
        <v>0</v>
      </c>
      <c r="J31" s="63">
        <f t="shared" si="8"/>
        <v>0</v>
      </c>
      <c r="K31" s="63">
        <f t="shared" si="8"/>
        <v>0</v>
      </c>
      <c r="L31" s="64">
        <f t="shared" si="8"/>
        <v>0</v>
      </c>
    </row>
  </sheetData>
  <mergeCells count="13">
    <mergeCell ref="D4:L4"/>
    <mergeCell ref="A8:A9"/>
    <mergeCell ref="A10:A11"/>
    <mergeCell ref="A12:A13"/>
    <mergeCell ref="A14:A15"/>
    <mergeCell ref="A26:A27"/>
    <mergeCell ref="A28:A29"/>
    <mergeCell ref="A30:A31"/>
    <mergeCell ref="A16:A17"/>
    <mergeCell ref="A18:A19"/>
    <mergeCell ref="A20:A21"/>
    <mergeCell ref="A22:A23"/>
    <mergeCell ref="A24:A25"/>
  </mergeCells>
  <conditionalFormatting sqref="D12:L13">
    <cfRule type="cellIs" dxfId="23" priority="37" operator="lessThan">
      <formula>0</formula>
    </cfRule>
    <cfRule type="cellIs" dxfId="22" priority="38" operator="greaterThan">
      <formula>0</formula>
    </cfRule>
  </conditionalFormatting>
  <conditionalFormatting sqref="D18:L19 D24:L25">
    <cfRule type="cellIs" dxfId="21" priority="11" operator="lessThan">
      <formula>0</formula>
    </cfRule>
    <cfRule type="cellIs" dxfId="20" priority="12" operator="greaterThan">
      <formula>0</formula>
    </cfRule>
  </conditionalFormatting>
  <conditionalFormatting sqref="D30:L31">
    <cfRule type="cellIs" dxfId="19" priority="9" operator="lessThan">
      <formula>0</formula>
    </cfRule>
    <cfRule type="cellIs" dxfId="18" priority="10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07A06-FF8E-477C-8A8F-277A5E18B4B3}">
  <sheetPr>
    <tabColor rgb="FF92D050"/>
  </sheetPr>
  <dimension ref="A1:R31"/>
  <sheetViews>
    <sheetView zoomScaleNormal="100" workbookViewId="0"/>
  </sheetViews>
  <sheetFormatPr baseColWidth="10" defaultRowHeight="14.5" x14ac:dyDescent="0.35"/>
  <cols>
    <col min="1" max="1" width="11.1796875" customWidth="1"/>
    <col min="2" max="2" width="9.08984375" bestFit="1" customWidth="1"/>
    <col min="3" max="3" width="7.453125" bestFit="1" customWidth="1"/>
    <col min="4" max="12" width="6.26953125" customWidth="1"/>
    <col min="13" max="13" width="6" bestFit="1" customWidth="1"/>
    <col min="14" max="15" width="7.26953125" bestFit="1" customWidth="1"/>
    <col min="16" max="16" width="6.81640625" bestFit="1" customWidth="1"/>
    <col min="17" max="17" width="6.81640625" customWidth="1"/>
    <col min="18" max="18" width="6.81640625" bestFit="1" customWidth="1"/>
  </cols>
  <sheetData>
    <row r="1" spans="1:18" x14ac:dyDescent="0.35">
      <c r="A1" s="2" t="s">
        <v>27</v>
      </c>
      <c r="B1" s="2"/>
      <c r="C1" s="2"/>
      <c r="D1" s="2"/>
      <c r="E1" s="2"/>
      <c r="F1" s="2"/>
      <c r="G1" s="2"/>
      <c r="H1" s="2"/>
      <c r="I1" s="2"/>
      <c r="J1" s="2"/>
    </row>
    <row r="2" spans="1:18" x14ac:dyDescent="0.35">
      <c r="A2" s="13"/>
      <c r="B2" s="13"/>
      <c r="C2" s="13"/>
      <c r="D2" s="2"/>
      <c r="E2" s="2"/>
      <c r="F2" s="2"/>
      <c r="G2" s="2"/>
      <c r="H2" s="2"/>
      <c r="I2" s="2"/>
      <c r="J2" s="2"/>
      <c r="K2" s="14"/>
      <c r="L2" s="14"/>
      <c r="M2" s="14"/>
      <c r="N2" s="14"/>
      <c r="O2" s="14"/>
      <c r="P2" s="14"/>
      <c r="Q2" s="14"/>
      <c r="R2" s="14"/>
    </row>
    <row r="3" spans="1:18" ht="15" thickBot="1" x14ac:dyDescent="0.4"/>
    <row r="4" spans="1:18" ht="15" customHeight="1" thickBot="1" x14ac:dyDescent="0.4">
      <c r="A4" s="96"/>
      <c r="B4" s="96"/>
      <c r="C4" s="96"/>
      <c r="D4" s="150" t="s">
        <v>16</v>
      </c>
      <c r="E4" s="151"/>
      <c r="F4" s="151"/>
      <c r="G4" s="151"/>
      <c r="H4" s="151"/>
      <c r="I4" s="151"/>
      <c r="J4" s="151"/>
      <c r="K4" s="151"/>
      <c r="L4" s="152"/>
    </row>
    <row r="5" spans="1:18" ht="34" thickBot="1" x14ac:dyDescent="0.4">
      <c r="A5" s="96"/>
      <c r="B5" s="96"/>
      <c r="C5" s="96"/>
      <c r="D5" s="97" t="s">
        <v>7</v>
      </c>
      <c r="E5" s="98" t="s">
        <v>8</v>
      </c>
      <c r="F5" s="98" t="s">
        <v>9</v>
      </c>
      <c r="G5" s="98" t="s">
        <v>10</v>
      </c>
      <c r="H5" s="98" t="s">
        <v>11</v>
      </c>
      <c r="I5" s="98" t="s">
        <v>12</v>
      </c>
      <c r="J5" s="99" t="s">
        <v>78</v>
      </c>
      <c r="K5" s="99" t="s">
        <v>79</v>
      </c>
      <c r="L5" s="100" t="s">
        <v>15</v>
      </c>
    </row>
    <row r="6" spans="1:18" ht="15" thickBot="1" x14ac:dyDescent="0.4">
      <c r="A6" s="96"/>
      <c r="B6" s="96"/>
      <c r="C6" s="96"/>
      <c r="D6" s="101">
        <v>0.22916666666666666</v>
      </c>
      <c r="E6" s="102">
        <v>0.27083333333333331</v>
      </c>
      <c r="F6" s="102">
        <v>0.33333333333333331</v>
      </c>
      <c r="G6" s="102">
        <v>0.39583333333333331</v>
      </c>
      <c r="H6" s="102">
        <v>0.52083333333333337</v>
      </c>
      <c r="I6" s="102">
        <v>0.58333333333333337</v>
      </c>
      <c r="J6" s="102">
        <v>0.6875</v>
      </c>
      <c r="K6" s="102">
        <v>0.77083333333333337</v>
      </c>
      <c r="L6" s="103">
        <v>0.85416666666666663</v>
      </c>
    </row>
    <row r="7" spans="1:18" ht="15" thickBot="1" x14ac:dyDescent="0.4">
      <c r="A7" s="104" t="s">
        <v>0</v>
      </c>
      <c r="B7" s="105" t="s">
        <v>17</v>
      </c>
      <c r="C7" s="106" t="s">
        <v>14</v>
      </c>
      <c r="D7" s="107">
        <v>0.27013888888888887</v>
      </c>
      <c r="E7" s="108">
        <v>0.33263888888888887</v>
      </c>
      <c r="F7" s="108">
        <v>0.39513888888888887</v>
      </c>
      <c r="G7" s="108">
        <v>0.52013888888888882</v>
      </c>
      <c r="H7" s="108">
        <v>0.58263888888888882</v>
      </c>
      <c r="I7" s="108">
        <v>0.68680555555555556</v>
      </c>
      <c r="J7" s="108">
        <v>0.77083333333333337</v>
      </c>
      <c r="K7" s="108">
        <v>0.8534722222222223</v>
      </c>
      <c r="L7" s="109">
        <v>0.95763888888888893</v>
      </c>
    </row>
    <row r="8" spans="1:18" x14ac:dyDescent="0.35">
      <c r="A8" s="155" t="s">
        <v>1</v>
      </c>
      <c r="B8" s="110">
        <f>'1'!$A$4</f>
        <v>1231</v>
      </c>
      <c r="C8" s="111" t="s">
        <v>21</v>
      </c>
      <c r="D8" s="112">
        <v>450</v>
      </c>
      <c r="E8" s="113">
        <v>900</v>
      </c>
      <c r="F8" s="113">
        <v>720</v>
      </c>
      <c r="G8" s="113">
        <v>1530</v>
      </c>
      <c r="H8" s="113">
        <v>690</v>
      </c>
      <c r="I8" s="113">
        <v>1350</v>
      </c>
      <c r="J8" s="113">
        <v>900</v>
      </c>
      <c r="K8" s="113">
        <v>810</v>
      </c>
      <c r="L8" s="114">
        <v>720</v>
      </c>
    </row>
    <row r="9" spans="1:18" x14ac:dyDescent="0.35">
      <c r="A9" s="153"/>
      <c r="B9" s="115">
        <f>'1'!$A$4</f>
        <v>1231</v>
      </c>
      <c r="C9" s="116" t="s">
        <v>20</v>
      </c>
      <c r="D9" s="117">
        <v>180</v>
      </c>
      <c r="E9" s="118">
        <v>720</v>
      </c>
      <c r="F9" s="118">
        <v>630</v>
      </c>
      <c r="G9" s="118">
        <v>1350</v>
      </c>
      <c r="H9" s="118">
        <v>780</v>
      </c>
      <c r="I9" s="118">
        <v>1350</v>
      </c>
      <c r="J9" s="118">
        <v>990</v>
      </c>
      <c r="K9" s="118">
        <v>810</v>
      </c>
      <c r="L9" s="119">
        <v>900</v>
      </c>
    </row>
    <row r="10" spans="1:18" x14ac:dyDescent="0.35">
      <c r="A10" s="153" t="s">
        <v>2</v>
      </c>
      <c r="B10" s="115">
        <f>'1'!$A$4</f>
        <v>1231</v>
      </c>
      <c r="C10" s="116" t="s">
        <v>21</v>
      </c>
      <c r="D10" s="117">
        <v>450</v>
      </c>
      <c r="E10" s="118">
        <v>900</v>
      </c>
      <c r="F10" s="118">
        <v>810</v>
      </c>
      <c r="G10" s="118">
        <v>1530</v>
      </c>
      <c r="H10" s="118">
        <v>630</v>
      </c>
      <c r="I10" s="118">
        <v>1350</v>
      </c>
      <c r="J10" s="118">
        <v>900</v>
      </c>
      <c r="K10" s="118">
        <v>900</v>
      </c>
      <c r="L10" s="119">
        <v>810</v>
      </c>
    </row>
    <row r="11" spans="1:18" x14ac:dyDescent="0.35">
      <c r="A11" s="153"/>
      <c r="B11" s="115">
        <f>'1'!$A$4</f>
        <v>1231</v>
      </c>
      <c r="C11" s="116" t="s">
        <v>20</v>
      </c>
      <c r="D11" s="117">
        <v>180</v>
      </c>
      <c r="E11" s="118">
        <v>720</v>
      </c>
      <c r="F11" s="118">
        <v>630</v>
      </c>
      <c r="G11" s="118">
        <v>1530</v>
      </c>
      <c r="H11" s="118">
        <v>720</v>
      </c>
      <c r="I11" s="118">
        <v>1350</v>
      </c>
      <c r="J11" s="118">
        <v>990</v>
      </c>
      <c r="K11" s="118">
        <v>810</v>
      </c>
      <c r="L11" s="119">
        <v>900</v>
      </c>
    </row>
    <row r="12" spans="1:18" x14ac:dyDescent="0.35">
      <c r="A12" s="153" t="s">
        <v>26</v>
      </c>
      <c r="B12" s="115">
        <f>'1'!$A$4</f>
        <v>1231</v>
      </c>
      <c r="C12" s="116" t="s">
        <v>21</v>
      </c>
      <c r="D12" s="120">
        <f>D10-D8</f>
        <v>0</v>
      </c>
      <c r="E12" s="121">
        <f t="shared" ref="E12:L12" si="0">E10-E8</f>
        <v>0</v>
      </c>
      <c r="F12" s="121">
        <f t="shared" si="0"/>
        <v>90</v>
      </c>
      <c r="G12" s="121">
        <f t="shared" si="0"/>
        <v>0</v>
      </c>
      <c r="H12" s="121">
        <f t="shared" si="0"/>
        <v>-60</v>
      </c>
      <c r="I12" s="121">
        <f t="shared" si="0"/>
        <v>0</v>
      </c>
      <c r="J12" s="121">
        <f t="shared" si="0"/>
        <v>0</v>
      </c>
      <c r="K12" s="121">
        <f t="shared" si="0"/>
        <v>90</v>
      </c>
      <c r="L12" s="122">
        <f t="shared" si="0"/>
        <v>90</v>
      </c>
    </row>
    <row r="13" spans="1:18" ht="15" thickBot="1" x14ac:dyDescent="0.4">
      <c r="A13" s="154"/>
      <c r="B13" s="123">
        <f>'1'!$A$4</f>
        <v>1231</v>
      </c>
      <c r="C13" s="124" t="s">
        <v>20</v>
      </c>
      <c r="D13" s="125">
        <f>D11-D9</f>
        <v>0</v>
      </c>
      <c r="E13" s="126">
        <f t="shared" ref="E13:L13" si="1">E11-E9</f>
        <v>0</v>
      </c>
      <c r="F13" s="126">
        <f t="shared" si="1"/>
        <v>0</v>
      </c>
      <c r="G13" s="126">
        <f t="shared" si="1"/>
        <v>180</v>
      </c>
      <c r="H13" s="126">
        <f t="shared" si="1"/>
        <v>-60</v>
      </c>
      <c r="I13" s="126">
        <f t="shared" si="1"/>
        <v>0</v>
      </c>
      <c r="J13" s="126">
        <f t="shared" si="1"/>
        <v>0</v>
      </c>
      <c r="K13" s="126">
        <f t="shared" si="1"/>
        <v>0</v>
      </c>
      <c r="L13" s="127">
        <f t="shared" si="1"/>
        <v>0</v>
      </c>
    </row>
    <row r="14" spans="1:18" x14ac:dyDescent="0.35">
      <c r="A14" s="155" t="s">
        <v>1</v>
      </c>
      <c r="B14" s="110">
        <v>1237</v>
      </c>
      <c r="C14" s="111" t="s">
        <v>21</v>
      </c>
      <c r="D14" s="112">
        <v>450</v>
      </c>
      <c r="E14" s="113">
        <v>810</v>
      </c>
      <c r="F14" s="113">
        <v>810</v>
      </c>
      <c r="G14" s="113">
        <v>1620</v>
      </c>
      <c r="H14" s="113">
        <v>810</v>
      </c>
      <c r="I14" s="113">
        <v>1350</v>
      </c>
      <c r="J14" s="113">
        <v>1080</v>
      </c>
      <c r="K14" s="113">
        <v>1080</v>
      </c>
      <c r="L14" s="114">
        <v>1080</v>
      </c>
    </row>
    <row r="15" spans="1:18" x14ac:dyDescent="0.35">
      <c r="A15" s="153"/>
      <c r="B15" s="115">
        <v>1237</v>
      </c>
      <c r="C15" s="116" t="s">
        <v>20</v>
      </c>
      <c r="D15" s="117">
        <v>450</v>
      </c>
      <c r="E15" s="118">
        <v>1080</v>
      </c>
      <c r="F15" s="118">
        <v>900</v>
      </c>
      <c r="G15" s="118">
        <v>1620</v>
      </c>
      <c r="H15" s="118">
        <v>810</v>
      </c>
      <c r="I15" s="118">
        <v>1350</v>
      </c>
      <c r="J15" s="118">
        <v>1080</v>
      </c>
      <c r="K15" s="118">
        <v>1080</v>
      </c>
      <c r="L15" s="119">
        <v>1170</v>
      </c>
    </row>
    <row r="16" spans="1:18" x14ac:dyDescent="0.35">
      <c r="A16" s="153" t="s">
        <v>2</v>
      </c>
      <c r="B16" s="115">
        <v>1237</v>
      </c>
      <c r="C16" s="116" t="s">
        <v>21</v>
      </c>
      <c r="D16" s="117">
        <v>450</v>
      </c>
      <c r="E16" s="118">
        <v>810</v>
      </c>
      <c r="F16" s="118">
        <v>810</v>
      </c>
      <c r="G16" s="118">
        <v>1620</v>
      </c>
      <c r="H16" s="118">
        <v>810</v>
      </c>
      <c r="I16" s="118">
        <v>1350</v>
      </c>
      <c r="J16" s="118">
        <v>1080</v>
      </c>
      <c r="K16" s="118">
        <v>1080</v>
      </c>
      <c r="L16" s="119">
        <v>990</v>
      </c>
    </row>
    <row r="17" spans="1:12" x14ac:dyDescent="0.35">
      <c r="A17" s="153"/>
      <c r="B17" s="115">
        <v>1237</v>
      </c>
      <c r="C17" s="116" t="s">
        <v>20</v>
      </c>
      <c r="D17" s="117">
        <v>450</v>
      </c>
      <c r="E17" s="118">
        <v>1080</v>
      </c>
      <c r="F17" s="118">
        <v>900</v>
      </c>
      <c r="G17" s="118">
        <v>1620</v>
      </c>
      <c r="H17" s="118">
        <v>810</v>
      </c>
      <c r="I17" s="118">
        <v>1350</v>
      </c>
      <c r="J17" s="118">
        <v>1080</v>
      </c>
      <c r="K17" s="118">
        <v>1080</v>
      </c>
      <c r="L17" s="119">
        <v>1080</v>
      </c>
    </row>
    <row r="18" spans="1:12" x14ac:dyDescent="0.35">
      <c r="A18" s="153" t="s">
        <v>26</v>
      </c>
      <c r="B18" s="115">
        <v>1237</v>
      </c>
      <c r="C18" s="116" t="s">
        <v>21</v>
      </c>
      <c r="D18" s="120">
        <f>D16-D14</f>
        <v>0</v>
      </c>
      <c r="E18" s="121">
        <f t="shared" ref="E18:L18" si="2">E16-E14</f>
        <v>0</v>
      </c>
      <c r="F18" s="121">
        <f t="shared" si="2"/>
        <v>0</v>
      </c>
      <c r="G18" s="121">
        <f t="shared" si="2"/>
        <v>0</v>
      </c>
      <c r="H18" s="121">
        <f t="shared" si="2"/>
        <v>0</v>
      </c>
      <c r="I18" s="121">
        <f t="shared" si="2"/>
        <v>0</v>
      </c>
      <c r="J18" s="121">
        <f t="shared" si="2"/>
        <v>0</v>
      </c>
      <c r="K18" s="121">
        <f t="shared" si="2"/>
        <v>0</v>
      </c>
      <c r="L18" s="122">
        <f t="shared" si="2"/>
        <v>-90</v>
      </c>
    </row>
    <row r="19" spans="1:12" ht="15" thickBot="1" x14ac:dyDescent="0.4">
      <c r="A19" s="154"/>
      <c r="B19" s="123">
        <v>1237</v>
      </c>
      <c r="C19" s="124" t="s">
        <v>20</v>
      </c>
      <c r="D19" s="125">
        <f>D17-D15</f>
        <v>0</v>
      </c>
      <c r="E19" s="126">
        <f t="shared" ref="E19:L19" si="3">E17-E15</f>
        <v>0</v>
      </c>
      <c r="F19" s="126">
        <f t="shared" si="3"/>
        <v>0</v>
      </c>
      <c r="G19" s="126">
        <f t="shared" si="3"/>
        <v>0</v>
      </c>
      <c r="H19" s="126">
        <f t="shared" si="3"/>
        <v>0</v>
      </c>
      <c r="I19" s="126">
        <f t="shared" si="3"/>
        <v>0</v>
      </c>
      <c r="J19" s="126">
        <f t="shared" si="3"/>
        <v>0</v>
      </c>
      <c r="K19" s="126">
        <f t="shared" si="3"/>
        <v>0</v>
      </c>
      <c r="L19" s="127">
        <f t="shared" si="3"/>
        <v>-90</v>
      </c>
    </row>
    <row r="20" spans="1:12" x14ac:dyDescent="0.35">
      <c r="A20" s="155" t="s">
        <v>1</v>
      </c>
      <c r="B20" s="110" t="s">
        <v>80</v>
      </c>
      <c r="C20" s="111" t="s">
        <v>21</v>
      </c>
      <c r="D20" s="128">
        <v>360</v>
      </c>
      <c r="E20" s="129">
        <v>1530</v>
      </c>
      <c r="F20" s="129">
        <v>1260</v>
      </c>
      <c r="G20" s="129">
        <v>2160</v>
      </c>
      <c r="H20" s="129">
        <v>1080</v>
      </c>
      <c r="I20" s="129">
        <v>1800</v>
      </c>
      <c r="J20" s="129">
        <v>1440</v>
      </c>
      <c r="K20" s="129">
        <v>1170</v>
      </c>
      <c r="L20" s="130">
        <v>1260</v>
      </c>
    </row>
    <row r="21" spans="1:12" x14ac:dyDescent="0.35">
      <c r="A21" s="153"/>
      <c r="B21" s="115" t="s">
        <v>80</v>
      </c>
      <c r="C21" s="116" t="s">
        <v>20</v>
      </c>
      <c r="D21" s="117">
        <v>0</v>
      </c>
      <c r="E21" s="118">
        <v>1350</v>
      </c>
      <c r="F21" s="118">
        <v>1170</v>
      </c>
      <c r="G21" s="118">
        <v>2160</v>
      </c>
      <c r="H21" s="118">
        <v>1080</v>
      </c>
      <c r="I21" s="118">
        <v>1800</v>
      </c>
      <c r="J21" s="118">
        <v>1530</v>
      </c>
      <c r="K21" s="118">
        <v>1350</v>
      </c>
      <c r="L21" s="119">
        <v>1350</v>
      </c>
    </row>
    <row r="22" spans="1:12" x14ac:dyDescent="0.35">
      <c r="A22" s="153" t="s">
        <v>2</v>
      </c>
      <c r="B22" s="115" t="s">
        <v>80</v>
      </c>
      <c r="C22" s="116" t="s">
        <v>21</v>
      </c>
      <c r="D22" s="117">
        <v>360</v>
      </c>
      <c r="E22" s="118">
        <v>1530</v>
      </c>
      <c r="F22" s="118">
        <v>1350</v>
      </c>
      <c r="G22" s="118">
        <v>2160</v>
      </c>
      <c r="H22" s="118">
        <v>1080</v>
      </c>
      <c r="I22" s="118">
        <v>1800</v>
      </c>
      <c r="J22" s="118">
        <v>1440</v>
      </c>
      <c r="K22" s="118">
        <v>1170</v>
      </c>
      <c r="L22" s="119">
        <v>1260</v>
      </c>
    </row>
    <row r="23" spans="1:12" x14ac:dyDescent="0.35">
      <c r="A23" s="153"/>
      <c r="B23" s="115" t="s">
        <v>80</v>
      </c>
      <c r="C23" s="116" t="s">
        <v>20</v>
      </c>
      <c r="D23" s="117">
        <v>0</v>
      </c>
      <c r="E23" s="118">
        <v>1350</v>
      </c>
      <c r="F23" s="118">
        <v>1170</v>
      </c>
      <c r="G23" s="118">
        <v>2160</v>
      </c>
      <c r="H23" s="118">
        <v>1080</v>
      </c>
      <c r="I23" s="118">
        <v>1800</v>
      </c>
      <c r="J23" s="118">
        <v>1530</v>
      </c>
      <c r="K23" s="118">
        <v>1350</v>
      </c>
      <c r="L23" s="119">
        <v>1350</v>
      </c>
    </row>
    <row r="24" spans="1:12" x14ac:dyDescent="0.35">
      <c r="A24" s="153" t="s">
        <v>26</v>
      </c>
      <c r="B24" s="115" t="s">
        <v>80</v>
      </c>
      <c r="C24" s="116" t="s">
        <v>21</v>
      </c>
      <c r="D24" s="120">
        <f>D22-D20</f>
        <v>0</v>
      </c>
      <c r="E24" s="121">
        <f t="shared" ref="E24:L25" si="4">E22-E20</f>
        <v>0</v>
      </c>
      <c r="F24" s="121">
        <f t="shared" si="4"/>
        <v>90</v>
      </c>
      <c r="G24" s="121">
        <f t="shared" si="4"/>
        <v>0</v>
      </c>
      <c r="H24" s="121">
        <f t="shared" si="4"/>
        <v>0</v>
      </c>
      <c r="I24" s="121">
        <f t="shared" si="4"/>
        <v>0</v>
      </c>
      <c r="J24" s="121">
        <f t="shared" si="4"/>
        <v>0</v>
      </c>
      <c r="K24" s="121">
        <f t="shared" si="4"/>
        <v>0</v>
      </c>
      <c r="L24" s="122">
        <f t="shared" si="4"/>
        <v>0</v>
      </c>
    </row>
    <row r="25" spans="1:12" ht="15" thickBot="1" x14ac:dyDescent="0.4">
      <c r="A25" s="154"/>
      <c r="B25" s="123" t="s">
        <v>80</v>
      </c>
      <c r="C25" s="124" t="s">
        <v>20</v>
      </c>
      <c r="D25" s="131">
        <f>D23-D21</f>
        <v>0</v>
      </c>
      <c r="E25" s="132">
        <f t="shared" si="4"/>
        <v>0</v>
      </c>
      <c r="F25" s="132">
        <f t="shared" si="4"/>
        <v>0</v>
      </c>
      <c r="G25" s="132">
        <f t="shared" si="4"/>
        <v>0</v>
      </c>
      <c r="H25" s="132">
        <f t="shared" si="4"/>
        <v>0</v>
      </c>
      <c r="I25" s="132">
        <f t="shared" si="4"/>
        <v>0</v>
      </c>
      <c r="J25" s="132">
        <f t="shared" si="4"/>
        <v>0</v>
      </c>
      <c r="K25" s="132">
        <f t="shared" si="4"/>
        <v>0</v>
      </c>
      <c r="L25" s="133">
        <f t="shared" si="4"/>
        <v>0</v>
      </c>
    </row>
    <row r="26" spans="1:12" x14ac:dyDescent="0.35">
      <c r="A26" s="155" t="s">
        <v>1</v>
      </c>
      <c r="B26" s="110">
        <v>1229</v>
      </c>
      <c r="C26" s="111" t="s">
        <v>21</v>
      </c>
      <c r="D26" s="112">
        <v>690</v>
      </c>
      <c r="E26" s="113">
        <v>2160</v>
      </c>
      <c r="F26" s="113">
        <v>1770</v>
      </c>
      <c r="G26" s="113">
        <v>3210</v>
      </c>
      <c r="H26" s="113">
        <v>1350</v>
      </c>
      <c r="I26" s="113">
        <v>1890</v>
      </c>
      <c r="J26" s="113">
        <v>1290</v>
      </c>
      <c r="K26" s="113">
        <v>1230</v>
      </c>
      <c r="L26" s="114">
        <v>1230</v>
      </c>
    </row>
    <row r="27" spans="1:12" x14ac:dyDescent="0.35">
      <c r="A27" s="153"/>
      <c r="B27" s="115">
        <v>1229</v>
      </c>
      <c r="C27" s="116" t="s">
        <v>20</v>
      </c>
      <c r="D27" s="117">
        <v>450</v>
      </c>
      <c r="E27" s="118">
        <v>1140</v>
      </c>
      <c r="F27" s="118">
        <v>990</v>
      </c>
      <c r="G27" s="118">
        <v>2610</v>
      </c>
      <c r="H27" s="118">
        <v>1140</v>
      </c>
      <c r="I27" s="118">
        <v>2160</v>
      </c>
      <c r="J27" s="118">
        <v>1920</v>
      </c>
      <c r="K27" s="118">
        <v>1440</v>
      </c>
      <c r="L27" s="119">
        <v>1470</v>
      </c>
    </row>
    <row r="28" spans="1:12" x14ac:dyDescent="0.35">
      <c r="A28" s="153" t="s">
        <v>2</v>
      </c>
      <c r="B28" s="115">
        <v>1229</v>
      </c>
      <c r="C28" s="116" t="s">
        <v>21</v>
      </c>
      <c r="D28" s="117">
        <v>690</v>
      </c>
      <c r="E28" s="118">
        <v>2160</v>
      </c>
      <c r="F28" s="118">
        <v>1740</v>
      </c>
      <c r="G28" s="118">
        <v>3150</v>
      </c>
      <c r="H28" s="118">
        <v>1350</v>
      </c>
      <c r="I28" s="118">
        <v>1830</v>
      </c>
      <c r="J28" s="118">
        <v>1290</v>
      </c>
      <c r="K28" s="118">
        <v>1230</v>
      </c>
      <c r="L28" s="119">
        <v>1230</v>
      </c>
    </row>
    <row r="29" spans="1:12" x14ac:dyDescent="0.35">
      <c r="A29" s="153"/>
      <c r="B29" s="115">
        <v>1229</v>
      </c>
      <c r="C29" s="116" t="s">
        <v>20</v>
      </c>
      <c r="D29" s="117">
        <v>450</v>
      </c>
      <c r="E29" s="118">
        <v>1080</v>
      </c>
      <c r="F29" s="118">
        <v>930</v>
      </c>
      <c r="G29" s="118">
        <v>2610</v>
      </c>
      <c r="H29" s="118">
        <v>1140</v>
      </c>
      <c r="I29" s="118">
        <v>2100</v>
      </c>
      <c r="J29" s="118">
        <v>1860</v>
      </c>
      <c r="K29" s="118">
        <v>1440</v>
      </c>
      <c r="L29" s="119">
        <v>1470</v>
      </c>
    </row>
    <row r="30" spans="1:12" x14ac:dyDescent="0.35">
      <c r="A30" s="153" t="s">
        <v>26</v>
      </c>
      <c r="B30" s="115">
        <v>1229</v>
      </c>
      <c r="C30" s="116" t="s">
        <v>21</v>
      </c>
      <c r="D30" s="120">
        <f>D28-D26</f>
        <v>0</v>
      </c>
      <c r="E30" s="121">
        <f t="shared" ref="E30:L31" si="5">E28-E26</f>
        <v>0</v>
      </c>
      <c r="F30" s="121">
        <f t="shared" si="5"/>
        <v>-30</v>
      </c>
      <c r="G30" s="121">
        <f t="shared" si="5"/>
        <v>-60</v>
      </c>
      <c r="H30" s="121">
        <f t="shared" si="5"/>
        <v>0</v>
      </c>
      <c r="I30" s="121">
        <f t="shared" si="5"/>
        <v>-60</v>
      </c>
      <c r="J30" s="121">
        <f t="shared" si="5"/>
        <v>0</v>
      </c>
      <c r="K30" s="121">
        <f t="shared" si="5"/>
        <v>0</v>
      </c>
      <c r="L30" s="122">
        <f t="shared" si="5"/>
        <v>0</v>
      </c>
    </row>
    <row r="31" spans="1:12" ht="15" thickBot="1" x14ac:dyDescent="0.4">
      <c r="A31" s="154"/>
      <c r="B31" s="123">
        <v>1229</v>
      </c>
      <c r="C31" s="124" t="s">
        <v>20</v>
      </c>
      <c r="D31" s="125">
        <f>D29-D27</f>
        <v>0</v>
      </c>
      <c r="E31" s="126">
        <f t="shared" si="5"/>
        <v>-60</v>
      </c>
      <c r="F31" s="126">
        <f t="shared" si="5"/>
        <v>-60</v>
      </c>
      <c r="G31" s="126">
        <f t="shared" si="5"/>
        <v>0</v>
      </c>
      <c r="H31" s="126">
        <f t="shared" si="5"/>
        <v>0</v>
      </c>
      <c r="I31" s="126">
        <f t="shared" si="5"/>
        <v>-60</v>
      </c>
      <c r="J31" s="126">
        <f t="shared" si="5"/>
        <v>-60</v>
      </c>
      <c r="K31" s="126">
        <f t="shared" si="5"/>
        <v>0</v>
      </c>
      <c r="L31" s="127">
        <f t="shared" si="5"/>
        <v>0</v>
      </c>
    </row>
  </sheetData>
  <mergeCells count="13">
    <mergeCell ref="A30:A31"/>
    <mergeCell ref="A20:A21"/>
    <mergeCell ref="A22:A23"/>
    <mergeCell ref="A24:A25"/>
    <mergeCell ref="A26:A27"/>
    <mergeCell ref="A28:A29"/>
    <mergeCell ref="D4:L4"/>
    <mergeCell ref="A16:A17"/>
    <mergeCell ref="A18:A19"/>
    <mergeCell ref="A8:A9"/>
    <mergeCell ref="A10:A11"/>
    <mergeCell ref="A12:A13"/>
    <mergeCell ref="A14:A15"/>
  </mergeCells>
  <conditionalFormatting sqref="D12:L13">
    <cfRule type="cellIs" dxfId="17" priority="1" operator="lessThan">
      <formula>0</formula>
    </cfRule>
    <cfRule type="cellIs" dxfId="16" priority="2" operator="greaterThan">
      <formula>0</formula>
    </cfRule>
  </conditionalFormatting>
  <conditionalFormatting sqref="D18:L19 D24:L25">
    <cfRule type="cellIs" dxfId="15" priority="13" operator="lessThan">
      <formula>0</formula>
    </cfRule>
    <cfRule type="cellIs" dxfId="14" priority="14" operator="greaterThan">
      <formula>0</formula>
    </cfRule>
  </conditionalFormatting>
  <conditionalFormatting sqref="D30:L31">
    <cfRule type="cellIs" dxfId="13" priority="11" operator="lessThan">
      <formula>0</formula>
    </cfRule>
    <cfRule type="cellIs" dxfId="12" priority="12" operator="greater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DABCD-1752-45AD-87A0-E6C04ED0CDE6}">
  <sheetPr>
    <tabColor rgb="FF92D050"/>
  </sheetPr>
  <dimension ref="A1:B7"/>
  <sheetViews>
    <sheetView zoomScaleNormal="100" workbookViewId="0"/>
  </sheetViews>
  <sheetFormatPr baseColWidth="10" defaultRowHeight="14.5" x14ac:dyDescent="0.35"/>
  <cols>
    <col min="2" max="2" width="13.54296875" customWidth="1"/>
  </cols>
  <sheetData>
    <row r="1" spans="1:2" x14ac:dyDescent="0.35">
      <c r="A1" s="3" t="s">
        <v>36</v>
      </c>
      <c r="B1" s="3"/>
    </row>
    <row r="3" spans="1:2" x14ac:dyDescent="0.35">
      <c r="A3" s="49" t="s">
        <v>17</v>
      </c>
      <c r="B3" s="49" t="s">
        <v>35</v>
      </c>
    </row>
    <row r="4" spans="1:2" x14ac:dyDescent="0.35">
      <c r="A4" s="7">
        <v>1231</v>
      </c>
      <c r="B4" s="7" t="s">
        <v>22</v>
      </c>
    </row>
    <row r="5" spans="1:2" x14ac:dyDescent="0.35">
      <c r="A5" s="7">
        <v>1237</v>
      </c>
      <c r="B5" s="7" t="s">
        <v>22</v>
      </c>
    </row>
    <row r="6" spans="1:2" x14ac:dyDescent="0.35">
      <c r="A6" s="7" t="s">
        <v>80</v>
      </c>
      <c r="B6" s="7" t="s">
        <v>22</v>
      </c>
    </row>
    <row r="7" spans="1:2" x14ac:dyDescent="0.35">
      <c r="A7" s="7">
        <v>1229</v>
      </c>
      <c r="B7" s="7" t="s">
        <v>101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9ABE1-BB55-4889-8C8C-50A336BC9D73}">
  <sheetPr>
    <tabColor rgb="FF92D050"/>
  </sheetPr>
  <dimension ref="A1:L19"/>
  <sheetViews>
    <sheetView topLeftCell="A3" zoomScale="85" zoomScaleNormal="85" workbookViewId="0"/>
  </sheetViews>
  <sheetFormatPr baseColWidth="10" defaultRowHeight="14.5" x14ac:dyDescent="0.35"/>
  <cols>
    <col min="1" max="1" width="14.1796875" customWidth="1"/>
    <col min="2" max="2" width="14.7265625" customWidth="1"/>
    <col min="3" max="6" width="5.7265625" bestFit="1" customWidth="1"/>
    <col min="7" max="10" width="6.453125" bestFit="1" customWidth="1"/>
    <col min="11" max="13" width="6.81640625" bestFit="1" customWidth="1"/>
    <col min="14" max="17" width="5.7265625" bestFit="1" customWidth="1"/>
    <col min="18" max="18" width="6" bestFit="1" customWidth="1"/>
    <col min="19" max="20" width="6.453125" bestFit="1" customWidth="1"/>
    <col min="21" max="22" width="6.81640625" bestFit="1" customWidth="1"/>
    <col min="23" max="25" width="5.7265625" bestFit="1" customWidth="1"/>
    <col min="26" max="27" width="6.453125" bestFit="1" customWidth="1"/>
    <col min="28" max="30" width="6.81640625" bestFit="1" customWidth="1"/>
  </cols>
  <sheetData>
    <row r="1" spans="1:12" x14ac:dyDescent="0.35">
      <c r="A1" s="2" t="s">
        <v>29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3" spans="1:12" ht="15" thickBot="1" x14ac:dyDescent="0.4"/>
    <row r="4" spans="1:12" ht="15" customHeight="1" thickBot="1" x14ac:dyDescent="0.4">
      <c r="C4" s="156" t="s">
        <v>16</v>
      </c>
      <c r="D4" s="157"/>
      <c r="E4" s="157"/>
      <c r="F4" s="157"/>
      <c r="G4" s="157"/>
      <c r="H4" s="157"/>
      <c r="I4" s="158"/>
    </row>
    <row r="5" spans="1:12" ht="61.5" thickBot="1" x14ac:dyDescent="0.4">
      <c r="C5" s="39" t="s">
        <v>37</v>
      </c>
      <c r="D5" s="40" t="s">
        <v>38</v>
      </c>
      <c r="E5" s="40" t="s">
        <v>39</v>
      </c>
      <c r="F5" s="40" t="s">
        <v>40</v>
      </c>
      <c r="G5" s="40" t="s">
        <v>41</v>
      </c>
      <c r="H5" s="40" t="s">
        <v>42</v>
      </c>
      <c r="I5" s="41" t="s">
        <v>43</v>
      </c>
    </row>
    <row r="6" spans="1:12" ht="15" thickBot="1" x14ac:dyDescent="0.4">
      <c r="C6" s="4">
        <v>0</v>
      </c>
      <c r="D6" s="5">
        <v>0.20833333333333334</v>
      </c>
      <c r="E6" s="5">
        <v>0.35416666666666669</v>
      </c>
      <c r="F6" s="5">
        <v>0.52083333333333337</v>
      </c>
      <c r="G6" s="5">
        <v>0.58333333333333337</v>
      </c>
      <c r="H6" s="5">
        <v>0.70833333333333337</v>
      </c>
      <c r="I6" s="6">
        <v>0.85416666666666663</v>
      </c>
    </row>
    <row r="7" spans="1:12" ht="15" thickBot="1" x14ac:dyDescent="0.4">
      <c r="A7" s="21" t="s">
        <v>0</v>
      </c>
      <c r="B7" s="22" t="s">
        <v>17</v>
      </c>
      <c r="C7" s="23">
        <v>0.2076388888888889</v>
      </c>
      <c r="D7" s="24">
        <v>0.35347222222222219</v>
      </c>
      <c r="E7" s="24">
        <v>0.52013888888888882</v>
      </c>
      <c r="F7" s="24">
        <v>0.58263888888888882</v>
      </c>
      <c r="G7" s="24">
        <v>0.70763888888888893</v>
      </c>
      <c r="H7" s="24">
        <v>0.8534722222222223</v>
      </c>
      <c r="I7" s="25">
        <v>0.99930555555555556</v>
      </c>
    </row>
    <row r="8" spans="1:12" x14ac:dyDescent="0.35">
      <c r="A8" s="30" t="s">
        <v>1</v>
      </c>
      <c r="B8" s="44">
        <f>'1'!$A$4</f>
        <v>1231</v>
      </c>
      <c r="C8" s="79">
        <v>3</v>
      </c>
      <c r="D8" s="80">
        <v>12</v>
      </c>
      <c r="E8" s="80">
        <v>10</v>
      </c>
      <c r="F8" s="80">
        <v>9</v>
      </c>
      <c r="G8" s="80">
        <v>10</v>
      </c>
      <c r="H8" s="80">
        <v>12</v>
      </c>
      <c r="I8" s="81">
        <v>8</v>
      </c>
    </row>
    <row r="9" spans="1:12" x14ac:dyDescent="0.35">
      <c r="A9" s="31" t="s">
        <v>2</v>
      </c>
      <c r="B9" s="45">
        <f>'1'!$A$4</f>
        <v>1231</v>
      </c>
      <c r="C9" s="82">
        <f>C8</f>
        <v>3</v>
      </c>
      <c r="D9" s="16">
        <v>13</v>
      </c>
      <c r="E9" s="16">
        <f t="shared" ref="E9:I9" si="0">E8</f>
        <v>10</v>
      </c>
      <c r="F9" s="16">
        <f t="shared" si="0"/>
        <v>9</v>
      </c>
      <c r="G9" s="16">
        <f t="shared" si="0"/>
        <v>10</v>
      </c>
      <c r="H9" s="16">
        <v>13</v>
      </c>
      <c r="I9" s="28">
        <f t="shared" si="0"/>
        <v>8</v>
      </c>
    </row>
    <row r="10" spans="1:12" ht="15" thickBot="1" x14ac:dyDescent="0.4">
      <c r="A10" s="32" t="s">
        <v>26</v>
      </c>
      <c r="B10" s="46">
        <f>'1'!$A$4</f>
        <v>1231</v>
      </c>
      <c r="C10" s="84">
        <f t="shared" ref="C10:I10" si="1">C9-C8</f>
        <v>0</v>
      </c>
      <c r="D10" s="85">
        <f t="shared" si="1"/>
        <v>1</v>
      </c>
      <c r="E10" s="85">
        <f t="shared" si="1"/>
        <v>0</v>
      </c>
      <c r="F10" s="85">
        <f t="shared" si="1"/>
        <v>0</v>
      </c>
      <c r="G10" s="85">
        <f t="shared" si="1"/>
        <v>0</v>
      </c>
      <c r="H10" s="85">
        <f t="shared" si="1"/>
        <v>1</v>
      </c>
      <c r="I10" s="86">
        <f t="shared" si="1"/>
        <v>0</v>
      </c>
    </row>
    <row r="11" spans="1:12" x14ac:dyDescent="0.35">
      <c r="A11" s="30" t="s">
        <v>1</v>
      </c>
      <c r="B11" s="44">
        <v>1237</v>
      </c>
      <c r="C11" s="79">
        <v>3</v>
      </c>
      <c r="D11" s="80">
        <v>26</v>
      </c>
      <c r="E11" s="80">
        <v>25</v>
      </c>
      <c r="F11" s="80">
        <v>19</v>
      </c>
      <c r="G11" s="80">
        <v>23</v>
      </c>
      <c r="H11" s="80">
        <v>25</v>
      </c>
      <c r="I11" s="81">
        <v>23</v>
      </c>
    </row>
    <row r="12" spans="1:12" x14ac:dyDescent="0.35">
      <c r="A12" s="31" t="s">
        <v>2</v>
      </c>
      <c r="B12" s="45">
        <v>1237</v>
      </c>
      <c r="C12" s="82">
        <f>C11</f>
        <v>3</v>
      </c>
      <c r="D12" s="16">
        <f t="shared" ref="D12" si="2">D11</f>
        <v>26</v>
      </c>
      <c r="E12" s="16">
        <f t="shared" ref="E12" si="3">E11</f>
        <v>25</v>
      </c>
      <c r="F12" s="16">
        <f t="shared" ref="F12" si="4">F11</f>
        <v>19</v>
      </c>
      <c r="G12" s="16">
        <f t="shared" ref="G12" si="5">G11</f>
        <v>23</v>
      </c>
      <c r="H12" s="16">
        <v>24</v>
      </c>
      <c r="I12" s="28">
        <f t="shared" ref="I12" si="6">I11</f>
        <v>23</v>
      </c>
    </row>
    <row r="13" spans="1:12" ht="15" thickBot="1" x14ac:dyDescent="0.4">
      <c r="A13" s="32" t="s">
        <v>26</v>
      </c>
      <c r="B13" s="46">
        <v>1237</v>
      </c>
      <c r="C13" s="83">
        <f t="shared" ref="C13" si="7">C12-C11</f>
        <v>0</v>
      </c>
      <c r="D13" s="17">
        <f t="shared" ref="D13" si="8">D12-D11</f>
        <v>0</v>
      </c>
      <c r="E13" s="17">
        <f t="shared" ref="E13" si="9">E12-E11</f>
        <v>0</v>
      </c>
      <c r="F13" s="17">
        <f t="shared" ref="F13" si="10">F12-F11</f>
        <v>0</v>
      </c>
      <c r="G13" s="17">
        <f t="shared" ref="G13" si="11">G12-G11</f>
        <v>0</v>
      </c>
      <c r="H13" s="17">
        <f t="shared" ref="H13" si="12">H12-H11</f>
        <v>-1</v>
      </c>
      <c r="I13" s="29">
        <f t="shared" ref="I13" si="13">I12-I11</f>
        <v>0</v>
      </c>
    </row>
    <row r="14" spans="1:12" x14ac:dyDescent="0.35">
      <c r="A14" s="30" t="s">
        <v>1</v>
      </c>
      <c r="B14" s="44" t="s">
        <v>80</v>
      </c>
      <c r="C14" s="87">
        <v>0</v>
      </c>
      <c r="D14" s="88">
        <v>23</v>
      </c>
      <c r="E14" s="88">
        <v>20</v>
      </c>
      <c r="F14" s="88">
        <v>13</v>
      </c>
      <c r="G14" s="88">
        <v>13</v>
      </c>
      <c r="H14" s="88">
        <v>17</v>
      </c>
      <c r="I14" s="89">
        <v>12</v>
      </c>
    </row>
    <row r="15" spans="1:12" x14ac:dyDescent="0.35">
      <c r="A15" s="31" t="s">
        <v>2</v>
      </c>
      <c r="B15" s="45" t="s">
        <v>80</v>
      </c>
      <c r="C15" s="82">
        <f>C14</f>
        <v>0</v>
      </c>
      <c r="D15" s="16">
        <v>23</v>
      </c>
      <c r="E15" s="16">
        <v>21</v>
      </c>
      <c r="F15" s="16">
        <f t="shared" ref="F15" si="14">F14</f>
        <v>13</v>
      </c>
      <c r="G15" s="16">
        <f t="shared" ref="G15" si="15">G14</f>
        <v>13</v>
      </c>
      <c r="H15" s="16">
        <f t="shared" ref="H15" si="16">H14</f>
        <v>17</v>
      </c>
      <c r="I15" s="28">
        <f t="shared" ref="I15" si="17">I14</f>
        <v>12</v>
      </c>
    </row>
    <row r="16" spans="1:12" ht="15" thickBot="1" x14ac:dyDescent="0.4">
      <c r="A16" s="32" t="s">
        <v>26</v>
      </c>
      <c r="B16" s="46" t="s">
        <v>80</v>
      </c>
      <c r="C16" s="84">
        <f t="shared" ref="C16" si="18">C15-C14</f>
        <v>0</v>
      </c>
      <c r="D16" s="85">
        <f t="shared" ref="D16" si="19">D15-D14</f>
        <v>0</v>
      </c>
      <c r="E16" s="85">
        <f t="shared" ref="E16" si="20">E15-E14</f>
        <v>1</v>
      </c>
      <c r="F16" s="85">
        <f t="shared" ref="F16" si="21">F15-F14</f>
        <v>0</v>
      </c>
      <c r="G16" s="85">
        <f t="shared" ref="G16" si="22">G15-G14</f>
        <v>0</v>
      </c>
      <c r="H16" s="85">
        <f t="shared" ref="H16" si="23">H15-H14</f>
        <v>0</v>
      </c>
      <c r="I16" s="86">
        <f t="shared" ref="I16" si="24">I15-I14</f>
        <v>0</v>
      </c>
    </row>
    <row r="17" spans="1:9" x14ac:dyDescent="0.35">
      <c r="A17" s="30" t="s">
        <v>1</v>
      </c>
      <c r="B17" s="44">
        <v>1229</v>
      </c>
      <c r="C17" s="79">
        <v>2</v>
      </c>
      <c r="D17" s="80">
        <v>23</v>
      </c>
      <c r="E17" s="80">
        <v>17</v>
      </c>
      <c r="F17" s="80">
        <v>15</v>
      </c>
      <c r="G17" s="80">
        <v>15</v>
      </c>
      <c r="H17" s="80">
        <v>18</v>
      </c>
      <c r="I17" s="81">
        <v>10</v>
      </c>
    </row>
    <row r="18" spans="1:9" x14ac:dyDescent="0.35">
      <c r="A18" s="31" t="s">
        <v>2</v>
      </c>
      <c r="B18" s="45">
        <v>1229</v>
      </c>
      <c r="C18" s="82">
        <f>C17</f>
        <v>2</v>
      </c>
      <c r="D18" s="16">
        <v>22</v>
      </c>
      <c r="E18" s="16">
        <f t="shared" ref="E18" si="25">E17</f>
        <v>17</v>
      </c>
      <c r="F18" s="16">
        <f t="shared" ref="F18" si="26">F17</f>
        <v>15</v>
      </c>
      <c r="G18" s="16">
        <f t="shared" ref="G18" si="27">G17</f>
        <v>15</v>
      </c>
      <c r="H18" s="16">
        <f t="shared" ref="H18" si="28">H17</f>
        <v>18</v>
      </c>
      <c r="I18" s="28">
        <f t="shared" ref="I18" si="29">I17</f>
        <v>10</v>
      </c>
    </row>
    <row r="19" spans="1:9" ht="15" thickBot="1" x14ac:dyDescent="0.4">
      <c r="A19" s="32" t="s">
        <v>26</v>
      </c>
      <c r="B19" s="46">
        <v>1229</v>
      </c>
      <c r="C19" s="83">
        <f t="shared" ref="C19" si="30">C18-C17</f>
        <v>0</v>
      </c>
      <c r="D19" s="17">
        <f t="shared" ref="D19" si="31">D18-D17</f>
        <v>-1</v>
      </c>
      <c r="E19" s="17">
        <f t="shared" ref="E19" si="32">E18-E17</f>
        <v>0</v>
      </c>
      <c r="F19" s="17">
        <f t="shared" ref="F19" si="33">F18-F17</f>
        <v>0</v>
      </c>
      <c r="G19" s="17">
        <f t="shared" ref="G19" si="34">G18-G17</f>
        <v>0</v>
      </c>
      <c r="H19" s="17">
        <f t="shared" ref="H19" si="35">H18-H17</f>
        <v>0</v>
      </c>
      <c r="I19" s="29">
        <f t="shared" ref="I19" si="36">I18-I17</f>
        <v>0</v>
      </c>
    </row>
  </sheetData>
  <mergeCells count="1">
    <mergeCell ref="C4:I4"/>
  </mergeCells>
  <phoneticPr fontId="9" type="noConversion"/>
  <conditionalFormatting sqref="C10:I10">
    <cfRule type="cellIs" dxfId="11" priority="39" operator="lessThan">
      <formula>0</formula>
    </cfRule>
    <cfRule type="cellIs" dxfId="10" priority="40" operator="greaterThan">
      <formula>0</formula>
    </cfRule>
  </conditionalFormatting>
  <conditionalFormatting sqref="C13:I13">
    <cfRule type="cellIs" dxfId="9" priority="37" operator="lessThan">
      <formula>0</formula>
    </cfRule>
    <cfRule type="cellIs" dxfId="8" priority="38" operator="greaterThan">
      <formula>0</formula>
    </cfRule>
  </conditionalFormatting>
  <conditionalFormatting sqref="C16:I16">
    <cfRule type="cellIs" dxfId="7" priority="35" operator="lessThan">
      <formula>0</formula>
    </cfRule>
    <cfRule type="cellIs" dxfId="6" priority="36" operator="greaterThan">
      <formula>0</formula>
    </cfRule>
  </conditionalFormatting>
  <conditionalFormatting sqref="C19:I19">
    <cfRule type="cellIs" dxfId="5" priority="33" operator="lessThan">
      <formula>0</formula>
    </cfRule>
    <cfRule type="cellIs" dxfId="4" priority="34" operator="greater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24291-28C1-4549-9B95-4E6B24C44CA8}">
  <sheetPr>
    <tabColor rgb="FF92D050"/>
  </sheetPr>
  <dimension ref="A1:F7"/>
  <sheetViews>
    <sheetView workbookViewId="0"/>
  </sheetViews>
  <sheetFormatPr baseColWidth="10" defaultRowHeight="14.5" x14ac:dyDescent="0.35"/>
  <sheetData>
    <row r="1" spans="1:6" x14ac:dyDescent="0.35">
      <c r="A1" s="3" t="s">
        <v>86</v>
      </c>
      <c r="B1" s="3"/>
      <c r="C1" s="3"/>
      <c r="D1" s="3"/>
    </row>
    <row r="2" spans="1:6" ht="15" thickBot="1" x14ac:dyDescent="0.4"/>
    <row r="3" spans="1:6" ht="43.5" x14ac:dyDescent="0.35">
      <c r="A3" s="10" t="s">
        <v>13</v>
      </c>
      <c r="B3" s="10" t="s">
        <v>87</v>
      </c>
      <c r="C3" s="10" t="s">
        <v>88</v>
      </c>
      <c r="D3" s="10" t="s">
        <v>89</v>
      </c>
      <c r="E3" s="10" t="s">
        <v>90</v>
      </c>
      <c r="F3" s="11" t="s">
        <v>91</v>
      </c>
    </row>
    <row r="4" spans="1:6" x14ac:dyDescent="0.35">
      <c r="A4" s="50">
        <v>1237</v>
      </c>
      <c r="B4" s="90">
        <v>10562.9047619048</v>
      </c>
      <c r="C4" s="90">
        <v>7236.75</v>
      </c>
      <c r="D4" s="90">
        <v>4017.6</v>
      </c>
      <c r="E4" s="90">
        <v>1106.1904761905</v>
      </c>
      <c r="F4" s="90">
        <v>740.90476190480001</v>
      </c>
    </row>
    <row r="5" spans="1:6" x14ac:dyDescent="0.35">
      <c r="A5" s="7" t="s">
        <v>80</v>
      </c>
      <c r="B5" s="91">
        <v>4553.1428571428996</v>
      </c>
      <c r="C5" s="91">
        <v>4288</v>
      </c>
      <c r="D5" s="91">
        <v>2695.8</v>
      </c>
      <c r="E5" s="91">
        <v>356</v>
      </c>
      <c r="F5" s="91">
        <v>453.38095238099999</v>
      </c>
    </row>
    <row r="6" spans="1:6" x14ac:dyDescent="0.35">
      <c r="A6" s="7">
        <v>1229</v>
      </c>
      <c r="B6" s="91">
        <v>5530.3333333333003</v>
      </c>
      <c r="C6" s="91">
        <v>4907</v>
      </c>
      <c r="D6" s="91">
        <v>3302.2</v>
      </c>
      <c r="E6" s="91">
        <v>459.6666666667</v>
      </c>
      <c r="F6" s="91">
        <v>423.19047619050002</v>
      </c>
    </row>
    <row r="7" spans="1:6" x14ac:dyDescent="0.35">
      <c r="A7" s="7">
        <v>1231</v>
      </c>
      <c r="B7" s="91">
        <v>3822.1904761904998</v>
      </c>
      <c r="C7" s="91">
        <v>3511</v>
      </c>
      <c r="D7" s="91">
        <v>2052.8000000000002</v>
      </c>
      <c r="E7" s="91">
        <v>369.5</v>
      </c>
      <c r="F7" s="91">
        <v>365.09523809519999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B9E7D-C8D0-467B-A5EB-CADD60CCDA71}">
  <sheetPr>
    <tabColor rgb="FF92D050"/>
  </sheetPr>
  <dimension ref="A1:E7"/>
  <sheetViews>
    <sheetView zoomScale="85" zoomScaleNormal="85" workbookViewId="0">
      <selection activeCell="A3" sqref="A3:E7"/>
    </sheetView>
  </sheetViews>
  <sheetFormatPr baseColWidth="10" defaultRowHeight="14.5" x14ac:dyDescent="0.35"/>
  <cols>
    <col min="2" max="2" width="11.453125" customWidth="1"/>
    <col min="3" max="3" width="10.54296875" customWidth="1"/>
    <col min="4" max="4" width="10.453125" customWidth="1"/>
    <col min="5" max="5" width="46.54296875" bestFit="1" customWidth="1"/>
  </cols>
  <sheetData>
    <row r="1" spans="1:5" x14ac:dyDescent="0.35">
      <c r="A1" s="3" t="s">
        <v>34</v>
      </c>
      <c r="B1" s="3"/>
      <c r="C1" s="8"/>
      <c r="D1" s="3"/>
      <c r="E1" s="3"/>
    </row>
    <row r="2" spans="1:5" ht="15" thickBot="1" x14ac:dyDescent="0.4">
      <c r="C2" s="9"/>
    </row>
    <row r="3" spans="1:5" ht="29" x14ac:dyDescent="0.35">
      <c r="A3" s="12" t="s">
        <v>13</v>
      </c>
      <c r="B3" s="10" t="s">
        <v>31</v>
      </c>
      <c r="C3" s="10" t="s">
        <v>32</v>
      </c>
      <c r="D3" s="10" t="s">
        <v>26</v>
      </c>
      <c r="E3" s="11" t="s">
        <v>33</v>
      </c>
    </row>
    <row r="4" spans="1:5" x14ac:dyDescent="0.35">
      <c r="A4" s="7">
        <v>1231</v>
      </c>
      <c r="B4" s="50">
        <v>12</v>
      </c>
      <c r="C4" s="7">
        <v>13</v>
      </c>
      <c r="D4" s="50">
        <f>C4-B4</f>
        <v>1</v>
      </c>
      <c r="E4" s="51" t="s">
        <v>102</v>
      </c>
    </row>
    <row r="5" spans="1:5" x14ac:dyDescent="0.35">
      <c r="A5" s="7">
        <v>1237</v>
      </c>
      <c r="B5" s="7">
        <v>26</v>
      </c>
      <c r="C5" s="7">
        <v>26</v>
      </c>
      <c r="D5" s="50">
        <f t="shared" ref="D5:D7" si="0">C5-B5</f>
        <v>0</v>
      </c>
      <c r="E5" s="51" t="s">
        <v>103</v>
      </c>
    </row>
    <row r="6" spans="1:5" x14ac:dyDescent="0.35">
      <c r="A6" s="7" t="s">
        <v>80</v>
      </c>
      <c r="B6" s="7">
        <v>23</v>
      </c>
      <c r="C6" s="7">
        <v>23</v>
      </c>
      <c r="D6" s="50">
        <f t="shared" si="0"/>
        <v>0</v>
      </c>
      <c r="E6" s="51" t="s">
        <v>104</v>
      </c>
    </row>
    <row r="7" spans="1:5" x14ac:dyDescent="0.35">
      <c r="A7" s="7">
        <v>1229</v>
      </c>
      <c r="B7" s="7">
        <v>23</v>
      </c>
      <c r="C7" s="7">
        <v>22</v>
      </c>
      <c r="D7" s="50">
        <f t="shared" si="0"/>
        <v>-1</v>
      </c>
      <c r="E7" s="51" t="s">
        <v>105</v>
      </c>
    </row>
  </sheetData>
  <conditionalFormatting sqref="D4:D7">
    <cfRule type="cellIs" dxfId="3" priority="1" operator="lessThan">
      <formula>0</formula>
    </cfRule>
    <cfRule type="cellIs" dxfId="2" priority="2" operator="greater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7BCD9-E7EF-4F97-B67D-FCC760F838B1}">
  <sheetPr>
    <tabColor rgb="FF92D050"/>
  </sheetPr>
  <dimension ref="A1:D36"/>
  <sheetViews>
    <sheetView workbookViewId="0"/>
  </sheetViews>
  <sheetFormatPr baseColWidth="10" defaultRowHeight="14.5" x14ac:dyDescent="0.35"/>
  <sheetData>
    <row r="1" spans="1:4" x14ac:dyDescent="0.35">
      <c r="A1" t="s">
        <v>92</v>
      </c>
    </row>
    <row r="3" spans="1:4" x14ac:dyDescent="0.35">
      <c r="A3" s="49" t="s">
        <v>13</v>
      </c>
      <c r="B3" s="49" t="s">
        <v>1</v>
      </c>
      <c r="C3" s="49" t="s">
        <v>93</v>
      </c>
      <c r="D3" s="49" t="s">
        <v>26</v>
      </c>
    </row>
    <row r="4" spans="1:4" x14ac:dyDescent="0.35">
      <c r="A4" s="7">
        <v>1201</v>
      </c>
      <c r="B4" s="91">
        <v>47639.67</v>
      </c>
      <c r="C4" s="91">
        <v>47639.67</v>
      </c>
      <c r="D4" s="91">
        <v>0</v>
      </c>
    </row>
    <row r="5" spans="1:4" x14ac:dyDescent="0.35">
      <c r="A5" s="7">
        <v>1202</v>
      </c>
      <c r="B5" s="91">
        <v>81277.429999999891</v>
      </c>
      <c r="C5" s="91">
        <v>81277.429999999891</v>
      </c>
      <c r="D5" s="91">
        <v>0</v>
      </c>
    </row>
    <row r="6" spans="1:4" x14ac:dyDescent="0.35">
      <c r="A6" s="7">
        <v>1203</v>
      </c>
      <c r="B6" s="91">
        <v>96139.28</v>
      </c>
      <c r="C6" s="91">
        <v>96139.28</v>
      </c>
      <c r="D6" s="91">
        <v>0</v>
      </c>
    </row>
    <row r="7" spans="1:4" x14ac:dyDescent="0.35">
      <c r="A7" s="7">
        <v>1205</v>
      </c>
      <c r="B7" s="91">
        <v>98340.490000000224</v>
      </c>
      <c r="C7" s="91">
        <v>98340.490000000224</v>
      </c>
      <c r="D7" s="91">
        <v>0</v>
      </c>
    </row>
    <row r="8" spans="1:4" x14ac:dyDescent="0.35">
      <c r="A8" s="7">
        <v>1207</v>
      </c>
      <c r="B8" s="91">
        <v>111644.22</v>
      </c>
      <c r="C8" s="91">
        <v>111644.22</v>
      </c>
      <c r="D8" s="91">
        <v>0</v>
      </c>
    </row>
    <row r="9" spans="1:4" x14ac:dyDescent="0.35">
      <c r="A9" s="7">
        <v>1208</v>
      </c>
      <c r="B9" s="91">
        <v>74525.750000000087</v>
      </c>
      <c r="C9" s="91">
        <v>74525.750000000087</v>
      </c>
      <c r="D9" s="91">
        <v>0</v>
      </c>
    </row>
    <row r="10" spans="1:4" x14ac:dyDescent="0.35">
      <c r="A10" s="7">
        <v>1209</v>
      </c>
      <c r="B10" s="91">
        <v>83371.97000000019</v>
      </c>
      <c r="C10" s="91">
        <v>83371.97000000019</v>
      </c>
      <c r="D10" s="91">
        <v>0</v>
      </c>
    </row>
    <row r="11" spans="1:4" x14ac:dyDescent="0.35">
      <c r="A11" s="7">
        <v>1210</v>
      </c>
      <c r="B11" s="91">
        <v>112009.34000000007</v>
      </c>
      <c r="C11" s="91">
        <v>112009.34000000007</v>
      </c>
      <c r="D11" s="91">
        <v>0</v>
      </c>
    </row>
    <row r="12" spans="1:4" x14ac:dyDescent="0.35">
      <c r="A12" s="7">
        <v>1211</v>
      </c>
      <c r="B12" s="91">
        <v>84512.25999999982</v>
      </c>
      <c r="C12" s="91">
        <v>84512.25999999982</v>
      </c>
      <c r="D12" s="91">
        <v>0</v>
      </c>
    </row>
    <row r="13" spans="1:4" x14ac:dyDescent="0.35">
      <c r="A13" s="7">
        <v>1214</v>
      </c>
      <c r="B13" s="91">
        <v>49708.130000000012</v>
      </c>
      <c r="C13" s="91">
        <v>49708.130000000012</v>
      </c>
      <c r="D13" s="91">
        <v>0</v>
      </c>
    </row>
    <row r="14" spans="1:4" x14ac:dyDescent="0.35">
      <c r="A14" s="7">
        <v>1215</v>
      </c>
      <c r="B14" s="91">
        <v>76137.360000000146</v>
      </c>
      <c r="C14" s="91">
        <v>76137.360000000146</v>
      </c>
      <c r="D14" s="91">
        <v>0</v>
      </c>
    </row>
    <row r="15" spans="1:4" x14ac:dyDescent="0.35">
      <c r="A15" s="7">
        <v>1216</v>
      </c>
      <c r="B15" s="91">
        <v>90131.149999999951</v>
      </c>
      <c r="C15" s="91">
        <v>90131.149999999951</v>
      </c>
      <c r="D15" s="91">
        <v>0</v>
      </c>
    </row>
    <row r="16" spans="1:4" x14ac:dyDescent="0.35">
      <c r="A16" s="7">
        <v>1217</v>
      </c>
      <c r="B16" s="91">
        <v>55782.489999999918</v>
      </c>
      <c r="C16" s="91">
        <v>55782.489999999918</v>
      </c>
      <c r="D16" s="91">
        <v>0</v>
      </c>
    </row>
    <row r="17" spans="1:4" x14ac:dyDescent="0.35">
      <c r="A17" s="7">
        <v>1218</v>
      </c>
      <c r="B17" s="91">
        <v>98877.470000000103</v>
      </c>
      <c r="C17" s="91">
        <v>98877.470000000103</v>
      </c>
      <c r="D17" s="91">
        <v>0</v>
      </c>
    </row>
    <row r="18" spans="1:4" x14ac:dyDescent="0.35">
      <c r="A18" s="7">
        <v>1220</v>
      </c>
      <c r="B18" s="91">
        <v>21084.869999999995</v>
      </c>
      <c r="C18" s="91">
        <v>21084.869999999995</v>
      </c>
      <c r="D18" s="91">
        <v>0</v>
      </c>
    </row>
    <row r="19" spans="1:4" x14ac:dyDescent="0.35">
      <c r="A19" s="7">
        <v>1223</v>
      </c>
      <c r="B19" s="91">
        <v>95945.87999999983</v>
      </c>
      <c r="C19" s="91">
        <v>95945.87999999983</v>
      </c>
      <c r="D19" s="91">
        <v>0</v>
      </c>
    </row>
    <row r="20" spans="1:4" x14ac:dyDescent="0.35">
      <c r="A20" s="7">
        <v>1227</v>
      </c>
      <c r="B20" s="91">
        <v>323293.49999999971</v>
      </c>
      <c r="C20" s="91">
        <v>323293.49999999971</v>
      </c>
      <c r="D20" s="91">
        <v>0</v>
      </c>
    </row>
    <row r="21" spans="1:4" x14ac:dyDescent="0.35">
      <c r="A21" s="7">
        <v>1229</v>
      </c>
      <c r="B21" s="91">
        <v>134004.07999999999</v>
      </c>
      <c r="C21" s="91">
        <v>133538.29999999999</v>
      </c>
      <c r="D21" s="91">
        <v>-465.7800000000002</v>
      </c>
    </row>
    <row r="22" spans="1:4" x14ac:dyDescent="0.35">
      <c r="A22" s="7">
        <v>1231</v>
      </c>
      <c r="B22" s="91">
        <v>72814.23999999986</v>
      </c>
      <c r="C22" s="91">
        <v>74353.959999999861</v>
      </c>
      <c r="D22" s="91">
        <v>1539.72</v>
      </c>
    </row>
    <row r="23" spans="1:4" x14ac:dyDescent="0.35">
      <c r="A23" s="7">
        <v>1232</v>
      </c>
      <c r="B23" s="91">
        <v>17327.52</v>
      </c>
      <c r="C23" s="91">
        <v>17327.52</v>
      </c>
      <c r="D23" s="91">
        <v>0</v>
      </c>
    </row>
    <row r="24" spans="1:4" x14ac:dyDescent="0.35">
      <c r="A24" s="7">
        <v>1237</v>
      </c>
      <c r="B24" s="91">
        <v>145258.06999999945</v>
      </c>
      <c r="C24" s="91">
        <v>144192.7399999995</v>
      </c>
      <c r="D24" s="91">
        <v>-1065.3300000000002</v>
      </c>
    </row>
    <row r="25" spans="1:4" x14ac:dyDescent="0.35">
      <c r="A25" s="7" t="s">
        <v>95</v>
      </c>
      <c r="B25" s="91">
        <v>8663.7599999999984</v>
      </c>
      <c r="C25" s="91">
        <v>8663.7599999999984</v>
      </c>
      <c r="D25" s="91">
        <v>0</v>
      </c>
    </row>
    <row r="26" spans="1:4" x14ac:dyDescent="0.35">
      <c r="A26" s="7" t="s">
        <v>96</v>
      </c>
      <c r="B26" s="91">
        <v>8415.7500000000018</v>
      </c>
      <c r="C26" s="91">
        <v>8415.7500000000018</v>
      </c>
      <c r="D26" s="91">
        <v>0</v>
      </c>
    </row>
    <row r="27" spans="1:4" x14ac:dyDescent="0.35">
      <c r="A27" s="7" t="s">
        <v>97</v>
      </c>
      <c r="B27" s="91">
        <v>34852.799999999974</v>
      </c>
      <c r="C27" s="91">
        <v>34852.799999999974</v>
      </c>
      <c r="D27" s="91">
        <v>0</v>
      </c>
    </row>
    <row r="28" spans="1:4" x14ac:dyDescent="0.35">
      <c r="A28" s="7" t="s">
        <v>80</v>
      </c>
      <c r="B28" s="91">
        <v>88009.06000000007</v>
      </c>
      <c r="C28" s="91">
        <v>88256.440000000075</v>
      </c>
      <c r="D28" s="91">
        <v>247.38000000000011</v>
      </c>
    </row>
    <row r="29" spans="1:4" x14ac:dyDescent="0.35">
      <c r="A29" s="7" t="s">
        <v>98</v>
      </c>
      <c r="B29" s="91">
        <v>9347.0999999999985</v>
      </c>
      <c r="C29" s="91">
        <v>9347.0999999999985</v>
      </c>
      <c r="D29" s="91">
        <v>0</v>
      </c>
    </row>
    <row r="30" spans="1:4" x14ac:dyDescent="0.35">
      <c r="A30" s="7" t="s">
        <v>99</v>
      </c>
      <c r="B30" s="91">
        <v>511.55999999999995</v>
      </c>
      <c r="C30" s="91">
        <v>511.55999999999995</v>
      </c>
      <c r="D30" s="91">
        <v>0</v>
      </c>
    </row>
    <row r="31" spans="1:4" x14ac:dyDescent="0.35">
      <c r="A31" s="7" t="s">
        <v>81</v>
      </c>
      <c r="B31" s="91">
        <v>39888.449999999997</v>
      </c>
      <c r="C31" s="91">
        <v>39888.449999999997</v>
      </c>
      <c r="D31" s="91">
        <v>0</v>
      </c>
    </row>
    <row r="32" spans="1:4" x14ac:dyDescent="0.35">
      <c r="A32" s="7" t="s">
        <v>82</v>
      </c>
      <c r="B32" s="91">
        <v>1747.83</v>
      </c>
      <c r="C32" s="91">
        <v>1747.83</v>
      </c>
      <c r="D32" s="91">
        <v>0</v>
      </c>
    </row>
    <row r="33" spans="1:4" x14ac:dyDescent="0.35">
      <c r="A33" s="7" t="s">
        <v>83</v>
      </c>
      <c r="B33" s="91">
        <v>29629.970000000012</v>
      </c>
      <c r="C33" s="91">
        <v>29629.970000000012</v>
      </c>
      <c r="D33" s="91">
        <v>0</v>
      </c>
    </row>
    <row r="34" spans="1:4" x14ac:dyDescent="0.35">
      <c r="A34" s="7" t="s">
        <v>100</v>
      </c>
      <c r="B34" s="91">
        <v>15627.149999999996</v>
      </c>
      <c r="C34" s="91">
        <v>15627.149999999996</v>
      </c>
      <c r="D34" s="91">
        <v>0</v>
      </c>
    </row>
    <row r="35" spans="1:4" ht="15" thickBot="1" x14ac:dyDescent="0.4">
      <c r="A35" s="92" t="s">
        <v>84</v>
      </c>
      <c r="B35" s="93">
        <v>13351.590000000004</v>
      </c>
      <c r="C35" s="93">
        <v>13351.590000000004</v>
      </c>
      <c r="D35" s="93">
        <v>0</v>
      </c>
    </row>
    <row r="36" spans="1:4" ht="15" thickTop="1" x14ac:dyDescent="0.35">
      <c r="A36" s="94" t="s">
        <v>94</v>
      </c>
      <c r="B36" s="95">
        <v>2219870.19</v>
      </c>
      <c r="C36" s="95">
        <v>2220126.1800000002</v>
      </c>
      <c r="D36" s="95">
        <v>255.98999999999978</v>
      </c>
    </row>
  </sheetData>
  <conditionalFormatting sqref="D4:D3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1</vt:lpstr>
      <vt:lpstr>3</vt:lpstr>
      <vt:lpstr>7</vt:lpstr>
      <vt:lpstr>8</vt:lpstr>
      <vt:lpstr>9</vt:lpstr>
      <vt:lpstr>10</vt:lpstr>
      <vt:lpstr>12</vt:lpstr>
      <vt:lpstr>24</vt:lpstr>
      <vt:lpstr>Km</vt:lpstr>
      <vt:lpstr>Resumen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Ismael Nieto Muñoz</dc:creator>
  <cp:lastModifiedBy>Jullio Richard Guzman Roncal</cp:lastModifiedBy>
  <dcterms:created xsi:type="dcterms:W3CDTF">2021-09-06T23:59:50Z</dcterms:created>
  <dcterms:modified xsi:type="dcterms:W3CDTF">2024-02-21T20:13:37Z</dcterms:modified>
</cp:coreProperties>
</file>